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1\2 Coordinación Financiera\1 Jefatura Financiera\A 21 Estados Financieros para publicación en portal de internet\03 Tercer Trimestre\06 Información Presupuestaria\"/>
    </mc:Choice>
  </mc:AlternateContent>
  <bookViews>
    <workbookView xWindow="0" yWindow="0" windowWidth="28800" windowHeight="10335"/>
  </bookViews>
  <sheets>
    <sheet name="220-EAEPE-1CAdmón" sheetId="1" r:id="rId1"/>
  </sheets>
  <externalReferences>
    <externalReference r:id="rId2"/>
  </externalReferences>
  <definedNames>
    <definedName name="Abr">#REF!</definedName>
    <definedName name="_xlnm.Print_Area" localSheetId="0">'220-EAEPE-1CAdmón'!$B$1:$I$168</definedName>
    <definedName name="Ene">#REF!</definedName>
    <definedName name="Feb">#REF!</definedName>
    <definedName name="g">#REF!</definedName>
    <definedName name="gis">#REF!</definedName>
    <definedName name="Jul">#REF!</definedName>
    <definedName name="Jun">#REF!</definedName>
    <definedName name="Mar">#REF!</definedName>
    <definedName name="May">#REF!</definedName>
    <definedName name="tin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6" i="1" l="1"/>
  <c r="H116" i="1"/>
  <c r="G116" i="1"/>
  <c r="F116" i="1"/>
  <c r="E116" i="1"/>
  <c r="D116" i="1"/>
  <c r="I71" i="1"/>
  <c r="H71" i="1"/>
  <c r="G71" i="1"/>
  <c r="E71" i="1"/>
  <c r="D71" i="1"/>
  <c r="F71" i="1"/>
  <c r="I70" i="1"/>
  <c r="H70" i="1"/>
  <c r="G70" i="1"/>
  <c r="E70" i="1"/>
  <c r="D70" i="1"/>
  <c r="F70" i="1"/>
  <c r="I69" i="1"/>
  <c r="H69" i="1"/>
  <c r="G69" i="1"/>
  <c r="E69" i="1"/>
  <c r="D69" i="1"/>
  <c r="F69" i="1"/>
  <c r="I68" i="1"/>
  <c r="H68" i="1"/>
  <c r="G68" i="1"/>
  <c r="E68" i="1"/>
  <c r="D68" i="1"/>
  <c r="F68" i="1"/>
  <c r="I67" i="1"/>
  <c r="H67" i="1"/>
  <c r="G67" i="1"/>
  <c r="E67" i="1"/>
  <c r="D67" i="1"/>
  <c r="F67" i="1"/>
  <c r="I66" i="1"/>
  <c r="H66" i="1"/>
  <c r="G66" i="1"/>
  <c r="E66" i="1"/>
  <c r="D66" i="1"/>
  <c r="F66" i="1"/>
  <c r="I65" i="1"/>
  <c r="H65" i="1"/>
  <c r="G65" i="1"/>
  <c r="E65" i="1"/>
  <c r="D65" i="1"/>
  <c r="F65" i="1"/>
  <c r="I64" i="1"/>
  <c r="H64" i="1"/>
  <c r="G64" i="1"/>
  <c r="E64" i="1"/>
  <c r="D64" i="1"/>
  <c r="F64" i="1"/>
  <c r="I63" i="1"/>
  <c r="H63" i="1"/>
  <c r="G63" i="1"/>
  <c r="E63" i="1"/>
  <c r="D63" i="1"/>
  <c r="F63" i="1"/>
  <c r="I62" i="1"/>
  <c r="H62" i="1"/>
  <c r="G62" i="1"/>
  <c r="E62" i="1"/>
  <c r="D62" i="1"/>
  <c r="F62" i="1"/>
  <c r="I61" i="1"/>
  <c r="H61" i="1"/>
  <c r="G61" i="1"/>
  <c r="E61" i="1"/>
  <c r="D61" i="1"/>
  <c r="F61" i="1"/>
  <c r="I60" i="1"/>
  <c r="H60" i="1"/>
  <c r="G60" i="1"/>
  <c r="E60" i="1"/>
  <c r="D60" i="1"/>
  <c r="F60" i="1"/>
  <c r="I59" i="1"/>
  <c r="H59" i="1"/>
  <c r="G59" i="1"/>
  <c r="E59" i="1"/>
  <c r="D59" i="1"/>
  <c r="F59" i="1"/>
  <c r="I58" i="1"/>
  <c r="H58" i="1"/>
  <c r="G58" i="1"/>
  <c r="E58" i="1"/>
  <c r="D58" i="1"/>
  <c r="F58" i="1"/>
  <c r="I57" i="1"/>
  <c r="H57" i="1"/>
  <c r="G57" i="1"/>
  <c r="E57" i="1"/>
  <c r="D57" i="1"/>
  <c r="F57" i="1"/>
  <c r="I56" i="1"/>
  <c r="H56" i="1"/>
  <c r="G56" i="1"/>
  <c r="E56" i="1"/>
  <c r="D56" i="1"/>
  <c r="F56" i="1"/>
  <c r="I55" i="1"/>
  <c r="H55" i="1"/>
  <c r="G55" i="1"/>
  <c r="E55" i="1"/>
  <c r="D55" i="1"/>
  <c r="F55" i="1"/>
  <c r="I54" i="1"/>
  <c r="H54" i="1"/>
  <c r="G54" i="1"/>
  <c r="E54" i="1"/>
  <c r="D54" i="1"/>
  <c r="F54" i="1"/>
  <c r="I53" i="1"/>
  <c r="H53" i="1"/>
  <c r="G53" i="1"/>
  <c r="E53" i="1"/>
  <c r="D53" i="1"/>
  <c r="F53" i="1"/>
  <c r="I52" i="1"/>
  <c r="H52" i="1"/>
  <c r="G52" i="1"/>
  <c r="E52" i="1"/>
  <c r="D52" i="1"/>
  <c r="F52" i="1"/>
  <c r="I51" i="1"/>
  <c r="H51" i="1"/>
  <c r="G51" i="1"/>
  <c r="E51" i="1"/>
  <c r="D51" i="1"/>
  <c r="F51" i="1"/>
  <c r="I50" i="1"/>
  <c r="H50" i="1"/>
  <c r="G50" i="1"/>
  <c r="E50" i="1"/>
  <c r="D50" i="1"/>
  <c r="F50" i="1"/>
  <c r="I49" i="1"/>
  <c r="H49" i="1"/>
  <c r="G49" i="1"/>
  <c r="E49" i="1"/>
  <c r="D49" i="1"/>
  <c r="F49" i="1"/>
  <c r="I48" i="1"/>
  <c r="H48" i="1"/>
  <c r="G48" i="1"/>
  <c r="E48" i="1"/>
  <c r="D48" i="1"/>
  <c r="F48" i="1"/>
  <c r="I47" i="1"/>
  <c r="H47" i="1"/>
  <c r="G47" i="1"/>
  <c r="E47" i="1"/>
  <c r="D47" i="1"/>
  <c r="F47" i="1"/>
  <c r="I46" i="1"/>
  <c r="H46" i="1"/>
  <c r="G46" i="1"/>
  <c r="E46" i="1"/>
  <c r="D46" i="1"/>
  <c r="F46" i="1"/>
  <c r="I45" i="1"/>
  <c r="H45" i="1"/>
  <c r="G45" i="1"/>
  <c r="E45" i="1"/>
  <c r="D45" i="1"/>
  <c r="F45" i="1"/>
  <c r="I44" i="1"/>
  <c r="H44" i="1"/>
  <c r="G44" i="1"/>
  <c r="E44" i="1"/>
  <c r="D44" i="1"/>
  <c r="F44" i="1"/>
  <c r="I43" i="1"/>
  <c r="H43" i="1"/>
  <c r="G43" i="1"/>
  <c r="E43" i="1"/>
  <c r="D43" i="1"/>
  <c r="F43" i="1"/>
  <c r="I42" i="1"/>
  <c r="H42" i="1"/>
  <c r="G42" i="1"/>
  <c r="E42" i="1"/>
  <c r="D42" i="1"/>
  <c r="F42" i="1"/>
  <c r="I41" i="1"/>
  <c r="H41" i="1"/>
  <c r="G41" i="1"/>
  <c r="E41" i="1"/>
  <c r="D41" i="1"/>
  <c r="F41" i="1"/>
  <c r="I40" i="1"/>
  <c r="H40" i="1"/>
  <c r="G40" i="1"/>
  <c r="E40" i="1"/>
  <c r="D40" i="1"/>
  <c r="F40" i="1"/>
  <c r="I39" i="1"/>
  <c r="H39" i="1"/>
  <c r="G39" i="1"/>
  <c r="E39" i="1"/>
  <c r="D39" i="1"/>
  <c r="F39" i="1"/>
  <c r="I38" i="1"/>
  <c r="H38" i="1"/>
  <c r="G38" i="1"/>
  <c r="E38" i="1"/>
  <c r="D38" i="1"/>
  <c r="F38" i="1"/>
  <c r="I37" i="1"/>
  <c r="H37" i="1"/>
  <c r="G37" i="1"/>
  <c r="E37" i="1"/>
  <c r="D37" i="1"/>
  <c r="F37" i="1"/>
  <c r="I36" i="1"/>
  <c r="H36" i="1"/>
  <c r="G36" i="1"/>
  <c r="E36" i="1"/>
  <c r="D36" i="1"/>
  <c r="F36" i="1"/>
  <c r="I35" i="1"/>
  <c r="H35" i="1"/>
  <c r="G35" i="1"/>
  <c r="E35" i="1"/>
  <c r="D35" i="1"/>
  <c r="F35" i="1"/>
  <c r="I34" i="1"/>
  <c r="H34" i="1"/>
  <c r="G34" i="1"/>
  <c r="E34" i="1"/>
  <c r="D34" i="1"/>
  <c r="F34" i="1"/>
  <c r="I33" i="1"/>
  <c r="H33" i="1"/>
  <c r="G33" i="1"/>
  <c r="E33" i="1"/>
  <c r="D33" i="1"/>
  <c r="F33" i="1"/>
  <c r="I32" i="1"/>
  <c r="H32" i="1"/>
  <c r="G32" i="1"/>
  <c r="E32" i="1"/>
  <c r="D32" i="1"/>
  <c r="F32" i="1"/>
  <c r="I31" i="1"/>
  <c r="H31" i="1"/>
  <c r="G31" i="1"/>
  <c r="E31" i="1"/>
  <c r="D31" i="1"/>
  <c r="F31" i="1"/>
  <c r="I30" i="1"/>
  <c r="H30" i="1"/>
  <c r="G30" i="1"/>
  <c r="E30" i="1"/>
  <c r="D30" i="1"/>
  <c r="F30" i="1"/>
  <c r="I29" i="1"/>
  <c r="H29" i="1"/>
  <c r="G29" i="1"/>
  <c r="E29" i="1"/>
  <c r="D29" i="1"/>
  <c r="F29" i="1"/>
  <c r="I28" i="1"/>
  <c r="H28" i="1"/>
  <c r="G28" i="1"/>
  <c r="E28" i="1"/>
  <c r="D28" i="1"/>
  <c r="F28" i="1"/>
  <c r="I27" i="1"/>
  <c r="H27" i="1"/>
  <c r="G27" i="1"/>
  <c r="E27" i="1"/>
  <c r="D27" i="1"/>
  <c r="F27" i="1"/>
  <c r="I26" i="1"/>
  <c r="H26" i="1"/>
  <c r="G26" i="1"/>
  <c r="E26" i="1"/>
  <c r="D26" i="1"/>
  <c r="F26" i="1"/>
  <c r="I25" i="1"/>
  <c r="H25" i="1"/>
  <c r="G25" i="1"/>
  <c r="E25" i="1"/>
  <c r="D25" i="1"/>
  <c r="F25" i="1"/>
  <c r="I24" i="1"/>
  <c r="H24" i="1"/>
  <c r="G24" i="1"/>
  <c r="E24" i="1"/>
  <c r="D24" i="1"/>
  <c r="F24" i="1"/>
  <c r="I23" i="1"/>
  <c r="H23" i="1"/>
  <c r="G23" i="1"/>
  <c r="E23" i="1"/>
  <c r="D23" i="1"/>
  <c r="F23" i="1"/>
  <c r="I22" i="1"/>
  <c r="H22" i="1"/>
  <c r="G22" i="1"/>
  <c r="E22" i="1"/>
  <c r="D22" i="1"/>
  <c r="F22" i="1"/>
  <c r="I21" i="1"/>
  <c r="H21" i="1"/>
  <c r="G21" i="1"/>
  <c r="E21" i="1"/>
  <c r="D21" i="1"/>
  <c r="F21" i="1"/>
  <c r="I20" i="1"/>
  <c r="H20" i="1"/>
  <c r="G20" i="1"/>
  <c r="E20" i="1"/>
  <c r="D20" i="1"/>
  <c r="F20" i="1"/>
  <c r="I19" i="1"/>
  <c r="H19" i="1"/>
  <c r="G19" i="1"/>
  <c r="E19" i="1"/>
  <c r="D19" i="1"/>
  <c r="F19" i="1"/>
  <c r="I18" i="1"/>
  <c r="H18" i="1"/>
  <c r="G18" i="1"/>
  <c r="E18" i="1"/>
  <c r="D18" i="1"/>
  <c r="F18" i="1"/>
  <c r="I17" i="1"/>
  <c r="H17" i="1"/>
  <c r="G17" i="1"/>
  <c r="E17" i="1"/>
  <c r="D17" i="1"/>
  <c r="F17" i="1"/>
  <c r="I16" i="1"/>
  <c r="H16" i="1"/>
  <c r="G16" i="1"/>
  <c r="E16" i="1"/>
  <c r="D16" i="1"/>
  <c r="F16" i="1"/>
  <c r="I15" i="1"/>
  <c r="H15" i="1"/>
  <c r="G15" i="1"/>
  <c r="E15" i="1"/>
  <c r="D15" i="1"/>
  <c r="F15" i="1"/>
  <c r="I14" i="1"/>
  <c r="H14" i="1"/>
  <c r="G14" i="1"/>
  <c r="E14" i="1"/>
  <c r="D14" i="1"/>
  <c r="F14" i="1"/>
  <c r="I13" i="1"/>
  <c r="H13" i="1"/>
  <c r="G13" i="1"/>
  <c r="E13" i="1"/>
  <c r="D13" i="1"/>
  <c r="F13" i="1"/>
  <c r="I12" i="1"/>
  <c r="I73" i="1"/>
  <c r="H12" i="1"/>
  <c r="H73" i="1"/>
  <c r="H153" i="1"/>
  <c r="H165" i="1"/>
  <c r="G12" i="1"/>
  <c r="G73" i="1"/>
  <c r="G153" i="1"/>
  <c r="G165" i="1"/>
  <c r="E12" i="1"/>
  <c r="D12" i="1"/>
  <c r="F12" i="1"/>
  <c r="D73" i="1"/>
  <c r="D153" i="1"/>
  <c r="D165" i="1"/>
  <c r="F73" i="1"/>
  <c r="E73" i="1"/>
  <c r="E153" i="1"/>
  <c r="E165" i="1"/>
  <c r="F153" i="1"/>
  <c r="I153" i="1"/>
  <c r="I165" i="1"/>
  <c r="F165" i="1"/>
</calcChain>
</file>

<file path=xl/sharedStrings.xml><?xml version="1.0" encoding="utf-8"?>
<sst xmlns="http://schemas.openxmlformats.org/spreadsheetml/2006/main" count="182" uniqueCount="151">
  <si>
    <t>CUENTA PÚBLICA 2021</t>
  </si>
  <si>
    <t>INSTITUTO DE SEGURIDAD SOCIAL DEL ESTADO DE GUANAJUATO</t>
  </si>
  <si>
    <t>ESTADO ANALÍTICO DEL EJERCICIO DEL PRESUPUESTO DE EGRESOS</t>
  </si>
  <si>
    <t>CLASIFICACIÓN ADMINISTRATIVA GENERAL</t>
  </si>
  <si>
    <t>Del 1 de enero al 30 de septiembre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</si>
  <si>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</si>
  <si>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</si>
  <si>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</si>
  <si>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</si>
  <si>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</si>
  <si>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</si>
  <si>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</si>
  <si>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</si>
  <si>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</si>
  <si>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</si>
  <si>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0202</t>
  </si>
  <si>
    <t>0202 COMISIÓN TÉCNICA DE VIGILANCIA</t>
  </si>
  <si>
    <t>0301</t>
  </si>
  <si>
    <t>0301 DIRECCIÓN GENERAL DE SEGURIDAD SOCIAL</t>
  </si>
  <si>
    <t>0302</t>
  </si>
  <si>
    <t>0302 SECRETARIA PARTICULAR</t>
  </si>
  <si>
    <t>0303</t>
  </si>
  <si>
    <t>0303 DIRECCIÓN JURÍDICA</t>
  </si>
  <si>
    <t>0304</t>
  </si>
  <si>
    <t>0304 ÓRGANO INTERNO DE CONTROL</t>
  </si>
  <si>
    <t>0306</t>
  </si>
  <si>
    <t>0306 COORDINACIÓN DE COMUNICACIÓN SOCIAL Y RELACIONES PÚBLICAS</t>
  </si>
  <si>
    <t>0307</t>
  </si>
  <si>
    <t>0307 COORDINACIÓN JURIDICA DE CONSULTORIA Y ANÁLISIS NORMATIVO</t>
  </si>
  <si>
    <t>0308</t>
  </si>
  <si>
    <t>0308 COORDINACIÓN JURIDICA DE CONSULTORIA Y ANÁLISIS NORMATIVO</t>
  </si>
  <si>
    <t>0401</t>
  </si>
  <si>
    <t>0401 SUBDIRECCIÓN GENERAL DE PLANEACIÓN</t>
  </si>
  <si>
    <t>0402</t>
  </si>
  <si>
    <t>0402 DIRECCIÓN DE ANÁLISIS ACTUARIAL, ECONÓMICO Y DE RIESGOS FINANCIEROS</t>
  </si>
  <si>
    <t>0403</t>
  </si>
  <si>
    <t>0403 COORDINACIÓN DE ESTUDIOS ACTUARIALES</t>
  </si>
  <si>
    <t>0404</t>
  </si>
  <si>
    <t>0404 DIRECCIÓN DE COMPRAS Y LOGÍSTICA</t>
  </si>
  <si>
    <t>0405</t>
  </si>
  <si>
    <t>0405 DIRECCIÓN DE TECNOLOGIAS DE INFORMACIÓN</t>
  </si>
  <si>
    <t>0406</t>
  </si>
  <si>
    <t>0406 DIRECCIÓN DE PLANEACIÓN</t>
  </si>
  <si>
    <t>0407</t>
  </si>
  <si>
    <t>0407 COORDINACIÓN  DE ANÁLISIS ESTADÍSTICO Y ECONÓMICO</t>
  </si>
  <si>
    <t>0408</t>
  </si>
  <si>
    <t>0408 COORDINACIÓN DE RIESGOS FINANCIEROS</t>
  </si>
  <si>
    <t>0409</t>
  </si>
  <si>
    <t>0409 COORDINACIÓN DE SISTEMAS INSTITUCIONALES</t>
  </si>
  <si>
    <t>0410</t>
  </si>
  <si>
    <t>0410 COORDINACIÓN DE SISTEMAS COMERCIALES</t>
  </si>
  <si>
    <t>0411</t>
  </si>
  <si>
    <t>0411 COORDINACIÓN DE REDES Y SOPORTE TÉCNICO</t>
  </si>
  <si>
    <t>0412</t>
  </si>
  <si>
    <t>0412 COORDINACIÓN DE PLANEACIÓN Y DESARROLLO INSTITUCIONAL</t>
  </si>
  <si>
    <t>0413</t>
  </si>
  <si>
    <t>0413 COORDINACIÓN DE CONTROL INTERNO Y TRANSPARENCIA</t>
  </si>
  <si>
    <t>0501</t>
  </si>
  <si>
    <t>0501 SUBDIRECCIÓN GENERAL DE PRESTACIONES</t>
  </si>
  <si>
    <t>0502</t>
  </si>
  <si>
    <t>0502 DIRECCIÓN DE SEGUROS</t>
  </si>
  <si>
    <t>0503</t>
  </si>
  <si>
    <t>0503 COORDINACIÓN DE SEGUROS</t>
  </si>
  <si>
    <t>0504</t>
  </si>
  <si>
    <t>0504 COORDINACIÓN DE PRÉSTAMOS CON GARANTIA HIPOTECARÍA</t>
  </si>
  <si>
    <t>0505</t>
  </si>
  <si>
    <t>0505 DIRECCIÓN DE AFILIACIÓN, VIGENCIA DE DERECHOS Y COBRANZA</t>
  </si>
  <si>
    <t>0506</t>
  </si>
  <si>
    <t>0506 COORDINACIÓN DE VIGENCIA DE DERECHOS Y ARCHIVO</t>
  </si>
  <si>
    <t>0508</t>
  </si>
  <si>
    <t>0508 COORDINACIÓN  DE PRÉSTAMOS PERSONALES Y SERVICIOS</t>
  </si>
  <si>
    <t>0509</t>
  </si>
  <si>
    <t>0509 DIRECCIÓN DE PRESTACIONES</t>
  </si>
  <si>
    <t>0510</t>
  </si>
  <si>
    <t>0510 COORDINACIÓN DE COBRANZA DE PRESTACIONES</t>
  </si>
  <si>
    <t>0601</t>
  </si>
  <si>
    <t>0601 SUBDIRECCIÓN GENERAL DE ADMINISTRACIÓN, FINANZAS E INVERSIONES</t>
  </si>
  <si>
    <t>0602</t>
  </si>
  <si>
    <t>0602 DIRECCIÓN DE ADMINISTRACIÓN</t>
  </si>
  <si>
    <t>0603</t>
  </si>
  <si>
    <t>0603 COORDINACIÓN DE RECURSOS HUMANOS</t>
  </si>
  <si>
    <t>0604</t>
  </si>
  <si>
    <t>0604 COORDINACIÓN DE RECURSOS MATERIALES Y SERVICIOS GENERALES</t>
  </si>
  <si>
    <t>0605</t>
  </si>
  <si>
    <t>0605 COORDINACIÓN CONTABILIDAD</t>
  </si>
  <si>
    <t>0606</t>
  </si>
  <si>
    <t>0606 DIRECCIÓN DE FINANZAS</t>
  </si>
  <si>
    <t>0607</t>
  </si>
  <si>
    <t>0607 COORDINACIÓN DE ANÁLISIS DE INVERSIÓN, EN CAPITALES, DIVISAS Y DERIVADOS</t>
  </si>
  <si>
    <t>0608</t>
  </si>
  <si>
    <t>0608 COORDINACIÓN DE INGRESOS</t>
  </si>
  <si>
    <t>0609</t>
  </si>
  <si>
    <t>0609 COORDINACIÓN DE EGRESOS Y SERVICIOS FINANCIEROS</t>
  </si>
  <si>
    <t>0611</t>
  </si>
  <si>
    <t>0611 COORDINACIÓN DE COSTOS E INVENTARIOS</t>
  </si>
  <si>
    <t>0612</t>
  </si>
  <si>
    <t>0612 DIRECCIÓN DE INVERSIONES</t>
  </si>
  <si>
    <t>0613</t>
  </si>
  <si>
    <t>0613 COORDINACIÓN DE ANÁLISIS DE INVERSIÓN EN MERCADO DE DEUDA Y PROYECTOS DE INVERSIÓN</t>
  </si>
  <si>
    <t>0701</t>
  </si>
  <si>
    <t>0701 SUBDIRECCIÓN GENERAL DE UNIDADES DE NEGOCIOS</t>
  </si>
  <si>
    <t>0702</t>
  </si>
  <si>
    <t>0702 DIRECCIÓN COMERCIAL</t>
  </si>
  <si>
    <t>0703</t>
  </si>
  <si>
    <t>0703 GERENCIA DE VENTAS</t>
  </si>
  <si>
    <t>0704</t>
  </si>
  <si>
    <t>0704 FARMACIAS TRADICIONALES</t>
  </si>
  <si>
    <t>0706</t>
  </si>
  <si>
    <t>0706 GERENCIA DE LOGÍSTICA</t>
  </si>
  <si>
    <t>0707</t>
  </si>
  <si>
    <t>0707 COORDINACIÓN DE MERCADOTECNIA</t>
  </si>
  <si>
    <t>0711</t>
  </si>
  <si>
    <t>0711 DIRECCIÓN INMOBILIARIA</t>
  </si>
  <si>
    <t>0712</t>
  </si>
  <si>
    <t>0712 GERENCIA DE DESARROLLO INMOBILIARIO</t>
  </si>
  <si>
    <t>0714</t>
  </si>
  <si>
    <t>0714 GERENCIA DE ADMINISTRACIÓN Y COMERCIALIZACIÓN DE INMUEBLES</t>
  </si>
  <si>
    <t>0715</t>
  </si>
  <si>
    <t>0715 ESTACIONAMIENTOS</t>
  </si>
  <si>
    <t>0716</t>
  </si>
  <si>
    <t>0716 CENTROS COMERCIALES</t>
  </si>
  <si>
    <t>0717</t>
  </si>
  <si>
    <t>0717 ARRENDAMIENTOS DE INMUEBLES</t>
  </si>
  <si>
    <t>0718</t>
  </si>
  <si>
    <t>0718 SERVICIOS FUNERARIOS</t>
  </si>
  <si>
    <t>0720</t>
  </si>
  <si>
    <t>0720 CENTRO COMERCIAL POZUELOS</t>
  </si>
  <si>
    <t>0724</t>
  </si>
  <si>
    <t>0724 ESTACIONAMIENTO IRAPUATO</t>
  </si>
  <si>
    <t>0725</t>
  </si>
  <si>
    <t>0725 GERENCIA DE COMPRAS</t>
  </si>
  <si>
    <t>0726</t>
  </si>
  <si>
    <t>0726 ESTACIONAMIENTO PARQUE MORELOS CELAYA</t>
  </si>
  <si>
    <t>0727</t>
  </si>
  <si>
    <t>0727 LOCALES COMERCIALES PARQUE MORELOS CELAYA</t>
  </si>
  <si>
    <t>Total del Gasto</t>
  </si>
  <si>
    <t>Bajo protesta de decir verdad declaramos que los Estados Financieros y sus notas, son razonablemente correctos y son responsabilidad del emisor.</t>
  </si>
  <si>
    <t>CLASIFICACIÓN ADMINISTRATIVA (GOBIERNO)</t>
  </si>
  <si>
    <t>6= ( 3 - 4)</t>
  </si>
  <si>
    <t>Poder Ejecutivo</t>
  </si>
  <si>
    <t>Poder Legislativo</t>
  </si>
  <si>
    <t>Poder Judicial</t>
  </si>
  <si>
    <t>Órganos autónomos</t>
  </si>
  <si>
    <t>CLASIFICACIÓN ADMINISTRATIVA (SECTOR  PARAESTATAL)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</si>
  <si>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</si>
  <si>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</si>
  <si>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</si>
  <si>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</si>
  <si>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</si>
  <si>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Participacion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</si>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</sst>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3" borderId="0" xfId="0" applyFont="1" applyFill="1"/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4" fontId="3" fillId="4" borderId="9" xfId="1" applyNumberFormat="1" applyFont="1" applyFill="1" applyBorder="1" applyAlignment="1">
      <alignment horizontal="center" vertical="center" wrapText="1"/>
    </xf>
    <xf numFmtId="0" fontId="3" fillId="4" borderId="9" xfId="1" applyNumberFormat="1" applyFont="1" applyFill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6" fillId="0" borderId="2" xfId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center" vertical="center" wrapText="1"/>
    </xf>
    <xf numFmtId="0" fontId="2" fillId="0" borderId="7" xfId="0" applyFont="1" applyBorder="1" applyProtection="1">
      <protection locked="0"/>
    </xf>
    <xf numFmtId="0" fontId="4" fillId="0" borderId="8" xfId="0" applyFont="1" applyFill="1" applyBorder="1" applyAlignment="1">
      <alignment horizontal="left" wrapText="1"/>
    </xf>
    <xf numFmtId="4" fontId="6" fillId="0" borderId="8" xfId="1" applyNumberFormat="1" applyFont="1" applyFill="1" applyBorder="1" applyAlignment="1">
      <alignment wrapText="1"/>
    </xf>
    <xf numFmtId="4" fontId="2" fillId="0" borderId="0" xfId="0" applyNumberFormat="1" applyFont="1" applyProtection="1">
      <protection locked="0"/>
    </xf>
    <xf numFmtId="0" fontId="4" fillId="0" borderId="8" xfId="0" applyFont="1" applyFill="1" applyBorder="1" applyAlignment="1">
      <alignment horizontal="justify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/>
    </xf>
    <xf numFmtId="0" fontId="4" fillId="0" borderId="11" xfId="0" applyFont="1" applyBorder="1" applyProtection="1">
      <protection locked="0"/>
    </xf>
    <xf numFmtId="0" fontId="6" fillId="0" borderId="12" xfId="1" applyFont="1" applyFill="1" applyBorder="1" applyAlignment="1">
      <alignment horizontal="center" vertical="center"/>
    </xf>
    <xf numFmtId="4" fontId="6" fillId="0" borderId="8" xfId="1" applyNumberFormat="1" applyFont="1" applyFill="1" applyBorder="1" applyAlignment="1">
      <alignment horizontal="center" vertical="center" wrapText="1"/>
    </xf>
    <xf numFmtId="4" fontId="6" fillId="0" borderId="13" xfId="1" applyNumberFormat="1" applyFont="1" applyFill="1" applyBorder="1" applyAlignment="1">
      <alignment horizontal="center" vertical="center" wrapText="1"/>
    </xf>
    <xf numFmtId="0" fontId="2" fillId="0" borderId="3" xfId="0" applyFont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>
      <protection locked="0"/>
    </xf>
    <xf numFmtId="0" fontId="0" fillId="3" borderId="0" xfId="0" applyFill="1"/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/>
    <xf numFmtId="0" fontId="7" fillId="0" borderId="0" xfId="0" applyFont="1" applyAlignment="1" applyProtection="1"/>
    <xf numFmtId="0" fontId="4" fillId="0" borderId="0" xfId="1" applyFont="1" applyFill="1" applyBorder="1" applyAlignment="1" applyProtection="1"/>
    <xf numFmtId="4" fontId="4" fillId="0" borderId="0" xfId="1" applyNumberFormat="1" applyFont="1" applyFill="1" applyBorder="1" applyAlignment="1" applyProtection="1">
      <alignment horizontal="right"/>
    </xf>
    <xf numFmtId="4" fontId="7" fillId="0" borderId="0" xfId="1" applyNumberFormat="1" applyFont="1" applyFill="1" applyBorder="1" applyAlignment="1" applyProtection="1">
      <alignment horizontal="right"/>
    </xf>
    <xf numFmtId="4" fontId="6" fillId="0" borderId="8" xfId="1" applyNumberFormat="1" applyFont="1" applyFill="1" applyBorder="1" applyAlignment="1">
      <alignment horizontal="left" wrapText="1"/>
    </xf>
    <xf numFmtId="4" fontId="6" fillId="0" borderId="8" xfId="1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protection locked="0"/>
    </xf>
    <xf numFmtId="0" fontId="7" fillId="3" borderId="4" xfId="0" applyFont="1" applyFill="1" applyBorder="1" applyProtection="1">
      <protection locked="0"/>
    </xf>
    <xf numFmtId="4" fontId="7" fillId="3" borderId="9" xfId="0" applyNumberFormat="1" applyFont="1" applyFill="1" applyBorder="1" applyProtection="1">
      <protection locked="0"/>
    </xf>
    <xf numFmtId="0" fontId="4" fillId="0" borderId="0" xfId="0" applyFont="1"/>
    <xf numFmtId="0" fontId="7" fillId="0" borderId="0" xfId="3" applyFont="1" applyFill="1" applyBorder="1" applyAlignment="1" applyProtection="1">
      <protection locked="0"/>
    </xf>
    <xf numFmtId="0" fontId="7" fillId="0" borderId="0" xfId="0" applyFont="1"/>
    <xf numFmtId="4" fontId="6" fillId="0" borderId="0" xfId="4" applyNumberFormat="1" applyFont="1" applyFill="1" applyBorder="1" applyAlignment="1" applyProtection="1">
      <alignment vertical="top"/>
      <protection locked="0"/>
    </xf>
    <xf numFmtId="0" fontId="6" fillId="0" borderId="0" xfId="4" applyFont="1" applyFill="1" applyBorder="1" applyAlignment="1" applyProtection="1">
      <alignment vertical="top"/>
      <protection locked="0"/>
    </xf>
    <xf numFmtId="4" fontId="7" fillId="3" borderId="4" xfId="0" applyNumberFormat="1" applyFont="1" applyFill="1" applyBorder="1" applyProtection="1">
      <protection locked="0"/>
    </xf>
    <xf numFmtId="4" fontId="7" fillId="3" borderId="5" xfId="0" applyNumberFormat="1" applyFont="1" applyFill="1" applyBorder="1" applyProtection="1">
      <protection locked="0"/>
    </xf>
    <xf numFmtId="0" fontId="7" fillId="0" borderId="0" xfId="0" applyFont="1" applyFill="1" applyAlignment="1" applyProtection="1">
      <alignment horizontal="center"/>
    </xf>
    <xf numFmtId="43" fontId="3" fillId="0" borderId="0" xfId="2" applyFont="1" applyFill="1" applyBorder="1" applyAlignment="1" applyProtection="1">
      <alignment horizontal="center"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43" fontId="3" fillId="0" borderId="0" xfId="2" applyFont="1" applyFill="1" applyBorder="1" applyAlignment="1" applyProtection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3" xfId="1" applyFont="1" applyFill="1" applyBorder="1" applyAlignment="1" applyProtection="1">
      <alignment horizontal="center" vertical="center" wrapText="1"/>
      <protection locked="0"/>
    </xf>
    <xf numFmtId="0" fontId="3" fillId="4" borderId="4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4" fontId="3" fillId="4" borderId="6" xfId="1" applyNumberFormat="1" applyFont="1" applyFill="1" applyBorder="1" applyAlignment="1">
      <alignment horizontal="center" vertical="center" wrapText="1"/>
    </xf>
    <xf numFmtId="4" fontId="3" fillId="4" borderId="10" xfId="1" applyNumberFormat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</cellXfs>
  <cellStyles count="5">
    <cellStyle name="Millares 2 2" xfId="2"/>
    <cellStyle name="Normal" xfId="0" builtinId="0"/>
    <cellStyle name="Normal 2 2" xfId="4"/>
    <cellStyle name="Normal 2 3" xfId="3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242450</xdr:colOff>
      <xdr:row>109</xdr:row>
      <xdr:rowOff>8658</xdr:rowOff>
    </xdr:from>
    <xdr:ext cx="4924303" cy="371476"/>
    <xdr:sp macro="" textlink="">
      <xdr:nvSpPr>
        <xdr:cNvPr id="2" name="12 Rectángulo"/>
        <xdr:cNvSpPr/>
      </xdr:nvSpPr>
      <xdr:spPr>
        <a:xfrm>
          <a:off x="3661925" y="21687558"/>
          <a:ext cx="4924303" cy="371476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APLICA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chemeClr val="bg1">
                <a:lumMod val="50000"/>
              </a:schemeClr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ernandezmo\Documents\Respaldo%20gis\SAP%202021\Cuenta%20P&#250;blica\9.%20Septiembre\Cuenta%20p&#250;blica%20en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210-EAI"/>
      <sheetName val="220-EAEPE-1CAdmón"/>
      <sheetName val="220_EAEPE-2CTG"/>
      <sheetName val="220_EAEPE-4CFG"/>
      <sheetName val="220-EAEPE-3COG"/>
      <sheetName val="230_EN"/>
      <sheetName val="240_ID"/>
      <sheetName val="250_ FF"/>
      <sheetName val="250_IPF"/>
      <sheetName val="Hoja2"/>
      <sheetName val="310_GCP "/>
      <sheetName val="320_P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1">
          <cell r="A91" t="str">
            <v>0202</v>
          </cell>
          <cell r="B91">
            <v>880325.57</v>
          </cell>
          <cell r="C91">
            <v>2973.46</v>
          </cell>
          <cell r="D91">
            <v>883299.03</v>
          </cell>
          <cell r="E91">
            <v>611794.4</v>
          </cell>
          <cell r="F91">
            <v>606005.12</v>
          </cell>
          <cell r="G91">
            <v>271504.63</v>
          </cell>
          <cell r="H91"/>
        </row>
        <row r="92">
          <cell r="A92" t="str">
            <v>0301</v>
          </cell>
          <cell r="B92">
            <v>3335013.13</v>
          </cell>
          <cell r="C92">
            <v>-78397.13</v>
          </cell>
          <cell r="D92">
            <v>3256616</v>
          </cell>
          <cell r="E92">
            <v>1993386.01</v>
          </cell>
          <cell r="F92">
            <v>1978749.21</v>
          </cell>
          <cell r="G92">
            <v>1263229.99</v>
          </cell>
          <cell r="H92"/>
        </row>
        <row r="93">
          <cell r="A93" t="str">
            <v>0302</v>
          </cell>
          <cell r="B93">
            <v>2060674.06</v>
          </cell>
          <cell r="C93">
            <v>-46673.2</v>
          </cell>
          <cell r="D93">
            <v>2014000.86</v>
          </cell>
          <cell r="E93">
            <v>1137905.98</v>
          </cell>
          <cell r="F93">
            <v>1131067.57</v>
          </cell>
          <cell r="G93">
            <v>876094.88</v>
          </cell>
          <cell r="H93"/>
        </row>
        <row r="94">
          <cell r="A94" t="str">
            <v>0303</v>
          </cell>
          <cell r="B94">
            <v>2027001.85</v>
          </cell>
          <cell r="C94">
            <v>-48219.53</v>
          </cell>
          <cell r="D94">
            <v>1978782.32</v>
          </cell>
          <cell r="E94">
            <v>1249975.51</v>
          </cell>
          <cell r="F94">
            <v>1233932.53</v>
          </cell>
          <cell r="G94">
            <v>728806.81</v>
          </cell>
          <cell r="H94"/>
        </row>
        <row r="95">
          <cell r="A95" t="str">
            <v>0304</v>
          </cell>
          <cell r="B95">
            <v>10805594.609999999</v>
          </cell>
          <cell r="C95">
            <v>-861477.5</v>
          </cell>
          <cell r="D95">
            <v>9944117.1099999994</v>
          </cell>
          <cell r="E95">
            <v>5762615.9299999997</v>
          </cell>
          <cell r="F95">
            <v>5715485.4800000004</v>
          </cell>
          <cell r="G95">
            <v>4181501.18</v>
          </cell>
          <cell r="H95"/>
        </row>
        <row r="96">
          <cell r="A96" t="str">
            <v>0306</v>
          </cell>
          <cell r="B96">
            <v>3408003.55</v>
          </cell>
          <cell r="C96">
            <v>791680.06</v>
          </cell>
          <cell r="D96">
            <v>4199683.6100000003</v>
          </cell>
          <cell r="E96">
            <v>2736370</v>
          </cell>
          <cell r="F96">
            <v>2721377.84</v>
          </cell>
          <cell r="G96">
            <v>1463313.61</v>
          </cell>
          <cell r="H96"/>
        </row>
        <row r="97">
          <cell r="A97" t="str">
            <v>0307</v>
          </cell>
          <cell r="B97">
            <v>17638445.77</v>
          </cell>
          <cell r="C97">
            <v>-301804.58</v>
          </cell>
          <cell r="D97">
            <v>17336641.190000001</v>
          </cell>
          <cell r="E97">
            <v>9788737.2899999991</v>
          </cell>
          <cell r="F97">
            <v>9568632.6199999992</v>
          </cell>
          <cell r="G97">
            <v>7547903.9000000004</v>
          </cell>
          <cell r="H97"/>
        </row>
        <row r="98">
          <cell r="A98" t="str">
            <v>0308</v>
          </cell>
          <cell r="B98">
            <v>4840956.96</v>
          </cell>
          <cell r="C98">
            <v>-237334.99</v>
          </cell>
          <cell r="D98">
            <v>4603621.97</v>
          </cell>
          <cell r="E98">
            <v>2678826.7200000002</v>
          </cell>
          <cell r="F98">
            <v>2662420.2400000002</v>
          </cell>
          <cell r="G98">
            <v>1924795.25</v>
          </cell>
          <cell r="H98"/>
        </row>
        <row r="99">
          <cell r="A99" t="str">
            <v>0401</v>
          </cell>
          <cell r="B99">
            <v>2240522.09</v>
          </cell>
          <cell r="C99">
            <v>484564.13</v>
          </cell>
          <cell r="D99">
            <v>2725086.22</v>
          </cell>
          <cell r="E99">
            <v>1448260.61</v>
          </cell>
          <cell r="F99">
            <v>1440882.11</v>
          </cell>
          <cell r="G99">
            <v>1276825.6100000001</v>
          </cell>
          <cell r="H99"/>
        </row>
        <row r="100">
          <cell r="A100" t="str">
            <v>0402</v>
          </cell>
          <cell r="B100">
            <v>1503142.54</v>
          </cell>
          <cell r="C100">
            <v>122538.8</v>
          </cell>
          <cell r="D100">
            <v>1625681.34</v>
          </cell>
          <cell r="E100">
            <v>888526.71</v>
          </cell>
          <cell r="F100">
            <v>884108.63</v>
          </cell>
          <cell r="G100">
            <v>737154.63</v>
          </cell>
          <cell r="H100"/>
        </row>
        <row r="101">
          <cell r="A101" t="str">
            <v>0403</v>
          </cell>
          <cell r="B101">
            <v>2271813.2599999998</v>
          </cell>
          <cell r="C101">
            <v>-22307.91</v>
          </cell>
          <cell r="D101">
            <v>2249505.35</v>
          </cell>
          <cell r="E101">
            <v>1277589.48</v>
          </cell>
          <cell r="F101">
            <v>1275118.2</v>
          </cell>
          <cell r="G101">
            <v>971915.87</v>
          </cell>
          <cell r="H101"/>
        </row>
        <row r="102">
          <cell r="A102" t="str">
            <v>0404</v>
          </cell>
          <cell r="B102">
            <v>2884762524.4200001</v>
          </cell>
          <cell r="C102">
            <v>182771.32</v>
          </cell>
          <cell r="D102">
            <v>2884945295.7400002</v>
          </cell>
          <cell r="E102">
            <v>2487956875.4199996</v>
          </cell>
          <cell r="F102">
            <v>2183224764.3600001</v>
          </cell>
          <cell r="G102">
            <v>396988420.31999999</v>
          </cell>
          <cell r="H102"/>
        </row>
        <row r="103">
          <cell r="A103" t="str">
            <v>0405</v>
          </cell>
          <cell r="B103">
            <v>3073752.52</v>
          </cell>
          <cell r="C103">
            <v>-143306.01</v>
          </cell>
          <cell r="D103">
            <v>2930446.51</v>
          </cell>
          <cell r="E103">
            <v>1731066.69</v>
          </cell>
          <cell r="F103">
            <v>1715553.57</v>
          </cell>
          <cell r="G103">
            <v>1199379.82</v>
          </cell>
          <cell r="H103"/>
        </row>
        <row r="104">
          <cell r="A104" t="str">
            <v>0406</v>
          </cell>
          <cell r="B104">
            <v>2165641.25</v>
          </cell>
          <cell r="C104">
            <v>-389069.05</v>
          </cell>
          <cell r="D104">
            <v>1776572.2</v>
          </cell>
          <cell r="E104">
            <v>1167810.6399999999</v>
          </cell>
          <cell r="F104">
            <v>1163980.28</v>
          </cell>
          <cell r="G104">
            <v>608761.56000000006</v>
          </cell>
          <cell r="H104"/>
        </row>
        <row r="105">
          <cell r="A105" t="str">
            <v>0407</v>
          </cell>
          <cell r="B105">
            <v>927267.94</v>
          </cell>
          <cell r="C105">
            <v>-36889.550000000003</v>
          </cell>
          <cell r="D105">
            <v>890378.39</v>
          </cell>
          <cell r="E105">
            <v>562665.25</v>
          </cell>
          <cell r="F105">
            <v>560797.06000000006</v>
          </cell>
          <cell r="G105">
            <v>327713.14</v>
          </cell>
          <cell r="H105"/>
        </row>
        <row r="106">
          <cell r="A106" t="str">
            <v>0408</v>
          </cell>
          <cell r="B106">
            <v>2171064.5699999998</v>
          </cell>
          <cell r="C106">
            <v>-19917.66</v>
          </cell>
          <cell r="D106">
            <v>2151146.91</v>
          </cell>
          <cell r="E106">
            <v>1081197.8999999999</v>
          </cell>
          <cell r="F106">
            <v>1058065.25</v>
          </cell>
          <cell r="G106">
            <v>1069949.01</v>
          </cell>
          <cell r="H106"/>
        </row>
        <row r="107">
          <cell r="A107" t="str">
            <v>0409</v>
          </cell>
          <cell r="B107">
            <v>7966413.46</v>
          </cell>
          <cell r="C107">
            <v>293266.59999999998</v>
          </cell>
          <cell r="D107">
            <v>8259680.0599999996</v>
          </cell>
          <cell r="E107">
            <v>4224445.68</v>
          </cell>
          <cell r="F107">
            <v>4180276.78</v>
          </cell>
          <cell r="G107">
            <v>4035234.38</v>
          </cell>
          <cell r="H107"/>
        </row>
        <row r="108">
          <cell r="A108" t="str">
            <v>0410</v>
          </cell>
          <cell r="B108">
            <v>8100396.3600000003</v>
          </cell>
          <cell r="C108">
            <v>-11544.52</v>
          </cell>
          <cell r="D108">
            <v>8088851.8399999999</v>
          </cell>
          <cell r="E108">
            <v>5113463.17</v>
          </cell>
          <cell r="F108">
            <v>4999253.25</v>
          </cell>
          <cell r="G108">
            <v>2975388.67</v>
          </cell>
          <cell r="H108"/>
        </row>
        <row r="109">
          <cell r="A109" t="str">
            <v>0411</v>
          </cell>
          <cell r="B109">
            <v>12141938.59</v>
          </cell>
          <cell r="C109">
            <v>747191.04</v>
          </cell>
          <cell r="D109">
            <v>12889129.630000001</v>
          </cell>
          <cell r="E109">
            <v>5155441.67</v>
          </cell>
          <cell r="F109">
            <v>5120367.68</v>
          </cell>
          <cell r="G109">
            <v>7733687.96</v>
          </cell>
          <cell r="H109"/>
        </row>
        <row r="110">
          <cell r="A110" t="str">
            <v>0412</v>
          </cell>
          <cell r="B110">
            <v>729103.22</v>
          </cell>
          <cell r="C110">
            <v>-383353.46</v>
          </cell>
          <cell r="D110">
            <v>345749.76000000001</v>
          </cell>
          <cell r="E110">
            <v>31120.35</v>
          </cell>
          <cell r="F110">
            <v>28649.07</v>
          </cell>
          <cell r="G110">
            <v>314629.40999999997</v>
          </cell>
          <cell r="H110"/>
        </row>
        <row r="111">
          <cell r="A111" t="str">
            <v>0413</v>
          </cell>
          <cell r="B111">
            <v>716107.5</v>
          </cell>
          <cell r="C111">
            <v>-8207</v>
          </cell>
          <cell r="D111">
            <v>707900.5</v>
          </cell>
          <cell r="E111">
            <v>432968.76</v>
          </cell>
          <cell r="F111">
            <v>430497.48</v>
          </cell>
          <cell r="G111">
            <v>274931.74</v>
          </cell>
          <cell r="H111"/>
        </row>
        <row r="112">
          <cell r="A112" t="str">
            <v>0501</v>
          </cell>
          <cell r="B112">
            <v>15214490.469999999</v>
          </cell>
          <cell r="C112">
            <v>227608.65</v>
          </cell>
          <cell r="D112">
            <v>15442099.120000001</v>
          </cell>
          <cell r="E112">
            <v>4039948.96</v>
          </cell>
          <cell r="F112">
            <v>3825869.85</v>
          </cell>
          <cell r="G112">
            <v>11402150.16</v>
          </cell>
          <cell r="H112"/>
        </row>
        <row r="113">
          <cell r="A113" t="str">
            <v>0502</v>
          </cell>
          <cell r="B113">
            <v>3925719816.6799998</v>
          </cell>
          <cell r="C113">
            <v>-3655.37</v>
          </cell>
          <cell r="D113">
            <v>3925716161.3099999</v>
          </cell>
          <cell r="E113">
            <v>2380877783.2800002</v>
          </cell>
          <cell r="F113">
            <v>2372791354.6000004</v>
          </cell>
          <cell r="G113">
            <v>1544838378.03</v>
          </cell>
          <cell r="H113"/>
        </row>
        <row r="114">
          <cell r="A114" t="str">
            <v>0503</v>
          </cell>
          <cell r="B114">
            <v>9029565.6099999994</v>
          </cell>
          <cell r="C114">
            <v>-90889.07</v>
          </cell>
          <cell r="D114">
            <v>8938676.5399999991</v>
          </cell>
          <cell r="E114">
            <v>4769111.1399999997</v>
          </cell>
          <cell r="F114">
            <v>4712825.58</v>
          </cell>
          <cell r="G114">
            <v>4169565.4</v>
          </cell>
          <cell r="H114"/>
        </row>
        <row r="115">
          <cell r="A115" t="str">
            <v>0504</v>
          </cell>
          <cell r="B115">
            <v>8024659.5899999999</v>
          </cell>
          <cell r="C115">
            <v>-2472701.61</v>
          </cell>
          <cell r="D115">
            <v>5551957.9800000004</v>
          </cell>
          <cell r="E115">
            <v>2950146.41</v>
          </cell>
          <cell r="F115">
            <v>2915310.32</v>
          </cell>
          <cell r="G115">
            <v>2601811.5699999998</v>
          </cell>
          <cell r="H115"/>
        </row>
        <row r="116">
          <cell r="A116" t="str">
            <v>0505</v>
          </cell>
          <cell r="B116">
            <v>2569052.64</v>
          </cell>
          <cell r="C116">
            <v>-37813.81</v>
          </cell>
          <cell r="D116">
            <v>2531238.83</v>
          </cell>
          <cell r="E116">
            <v>1600694.31</v>
          </cell>
          <cell r="F116">
            <v>1594856.25</v>
          </cell>
          <cell r="G116">
            <v>930544.52</v>
          </cell>
          <cell r="H116"/>
        </row>
        <row r="117">
          <cell r="A117" t="str">
            <v>0506</v>
          </cell>
          <cell r="B117">
            <v>203628983.09</v>
          </cell>
          <cell r="C117">
            <v>-234223</v>
          </cell>
          <cell r="D117">
            <v>203394760.09</v>
          </cell>
          <cell r="E117">
            <v>121612690.34</v>
          </cell>
          <cell r="F117">
            <v>121163034.5</v>
          </cell>
          <cell r="G117">
            <v>81782069.75</v>
          </cell>
          <cell r="H117"/>
        </row>
        <row r="118">
          <cell r="A118" t="str">
            <v>0508</v>
          </cell>
          <cell r="B118">
            <v>8354147.7699999996</v>
          </cell>
          <cell r="C118">
            <v>1651874.14</v>
          </cell>
          <cell r="D118">
            <v>10006021.91</v>
          </cell>
          <cell r="E118">
            <v>5420859.7400000002</v>
          </cell>
          <cell r="F118">
            <v>5344845.6100000003</v>
          </cell>
          <cell r="G118">
            <v>4585162.17</v>
          </cell>
          <cell r="H118"/>
        </row>
        <row r="119">
          <cell r="A119" t="str">
            <v>0509</v>
          </cell>
          <cell r="B119">
            <v>1760296.39</v>
          </cell>
          <cell r="C119">
            <v>1621635.56</v>
          </cell>
          <cell r="D119">
            <v>3381931.95</v>
          </cell>
          <cell r="E119">
            <v>2116086.42</v>
          </cell>
          <cell r="F119">
            <v>2070756.03</v>
          </cell>
          <cell r="G119">
            <v>1265845.53</v>
          </cell>
          <cell r="H119"/>
        </row>
        <row r="120">
          <cell r="A120" t="str">
            <v>0510</v>
          </cell>
          <cell r="B120">
            <v>10926499.85</v>
          </cell>
          <cell r="C120">
            <v>-319586.49</v>
          </cell>
          <cell r="D120">
            <v>10606913.359999999</v>
          </cell>
          <cell r="E120">
            <v>5749906.8399999999</v>
          </cell>
          <cell r="F120">
            <v>5700521.2400000002</v>
          </cell>
          <cell r="G120">
            <v>4857006.5199999996</v>
          </cell>
          <cell r="H120"/>
        </row>
        <row r="121">
          <cell r="A121" t="str">
            <v>0601</v>
          </cell>
          <cell r="B121">
            <v>4740646.42</v>
          </cell>
          <cell r="C121">
            <v>-11861.02</v>
          </cell>
          <cell r="D121">
            <v>4728785.4000000004</v>
          </cell>
          <cell r="E121">
            <v>1821389.52</v>
          </cell>
          <cell r="F121">
            <v>1764803.67</v>
          </cell>
          <cell r="G121">
            <v>2907395.88</v>
          </cell>
          <cell r="H121"/>
        </row>
        <row r="122">
          <cell r="A122" t="str">
            <v>0602</v>
          </cell>
          <cell r="B122">
            <v>2864799.99</v>
          </cell>
          <cell r="C122">
            <v>-208321.89</v>
          </cell>
          <cell r="D122">
            <v>2656478.1</v>
          </cell>
          <cell r="E122">
            <v>1373157.64</v>
          </cell>
          <cell r="F122">
            <v>1366433.66</v>
          </cell>
          <cell r="G122">
            <v>1283320.46</v>
          </cell>
          <cell r="H122"/>
        </row>
        <row r="123">
          <cell r="A123" t="str">
            <v>0603</v>
          </cell>
          <cell r="B123">
            <v>24907611.27</v>
          </cell>
          <cell r="C123">
            <v>-1103916.96</v>
          </cell>
          <cell r="D123">
            <v>23803694.310000002</v>
          </cell>
          <cell r="E123">
            <v>11807170.379999999</v>
          </cell>
          <cell r="F123">
            <v>11531015.25</v>
          </cell>
          <cell r="G123">
            <v>11996523.93</v>
          </cell>
          <cell r="H123"/>
        </row>
        <row r="124">
          <cell r="A124" t="str">
            <v>0604</v>
          </cell>
          <cell r="B124">
            <v>37493229.480000004</v>
          </cell>
          <cell r="C124">
            <v>1690417.71</v>
          </cell>
          <cell r="D124">
            <v>39183647.190000005</v>
          </cell>
          <cell r="E124">
            <v>19961401.920000002</v>
          </cell>
          <cell r="F124">
            <v>19277729.850000001</v>
          </cell>
          <cell r="G124">
            <v>19222245.27</v>
          </cell>
          <cell r="H124"/>
        </row>
        <row r="125">
          <cell r="A125" t="str">
            <v>0605</v>
          </cell>
          <cell r="B125">
            <v>7085948.7999999998</v>
          </cell>
          <cell r="C125">
            <v>-480053.91</v>
          </cell>
          <cell r="D125">
            <v>6605894.8899999997</v>
          </cell>
          <cell r="E125">
            <v>4078655.29</v>
          </cell>
          <cell r="F125">
            <v>4038854.46</v>
          </cell>
          <cell r="G125">
            <v>2527239.6</v>
          </cell>
          <cell r="H125"/>
        </row>
        <row r="126">
          <cell r="A126" t="str">
            <v>0606</v>
          </cell>
          <cell r="B126">
            <v>1844962.88</v>
          </cell>
          <cell r="C126">
            <v>503609.22</v>
          </cell>
          <cell r="D126">
            <v>2348572.1</v>
          </cell>
          <cell r="E126">
            <v>1553663.13</v>
          </cell>
          <cell r="F126">
            <v>1547014.37</v>
          </cell>
          <cell r="G126">
            <v>794908.97</v>
          </cell>
          <cell r="H126"/>
        </row>
        <row r="127">
          <cell r="A127" t="str">
            <v>0607</v>
          </cell>
          <cell r="B127">
            <v>9432058.3000000007</v>
          </cell>
          <cell r="C127">
            <v>16953.810000000001</v>
          </cell>
          <cell r="D127">
            <v>9449012.1099999994</v>
          </cell>
          <cell r="E127">
            <v>5053841.5999999996</v>
          </cell>
          <cell r="F127">
            <v>4973191.57</v>
          </cell>
          <cell r="G127">
            <v>4395170.51</v>
          </cell>
          <cell r="H127"/>
        </row>
        <row r="128">
          <cell r="A128" t="str">
            <v>0608</v>
          </cell>
          <cell r="B128">
            <v>12872752.460000001</v>
          </cell>
          <cell r="C128">
            <v>-489485.92</v>
          </cell>
          <cell r="D128">
            <v>12383266.539999999</v>
          </cell>
          <cell r="E128">
            <v>7575064.04</v>
          </cell>
          <cell r="F128">
            <v>7503273.4800000004</v>
          </cell>
          <cell r="G128">
            <v>4808202.5</v>
          </cell>
          <cell r="H128"/>
        </row>
        <row r="129">
          <cell r="A129" t="str">
            <v>0609</v>
          </cell>
          <cell r="B129">
            <v>8946520.1099999994</v>
          </cell>
          <cell r="C129">
            <v>-77705.36</v>
          </cell>
          <cell r="D129">
            <v>8868814.75</v>
          </cell>
          <cell r="E129">
            <v>4197312.8899999997</v>
          </cell>
          <cell r="F129">
            <v>4144228.81</v>
          </cell>
          <cell r="G129">
            <v>4671501.8600000003</v>
          </cell>
          <cell r="H129"/>
        </row>
        <row r="130">
          <cell r="A130" t="str">
            <v>0611</v>
          </cell>
          <cell r="B130">
            <v>8707230.1099999994</v>
          </cell>
          <cell r="C130">
            <v>-179341</v>
          </cell>
          <cell r="D130">
            <v>8527889.1099999994</v>
          </cell>
          <cell r="E130">
            <v>4331134.4800000004</v>
          </cell>
          <cell r="F130">
            <v>4277056.71</v>
          </cell>
          <cell r="G130">
            <v>4196754.63</v>
          </cell>
          <cell r="H130"/>
        </row>
        <row r="131">
          <cell r="A131" t="str">
            <v>0612</v>
          </cell>
          <cell r="B131">
            <v>2001496.86</v>
          </cell>
          <cell r="C131">
            <v>-32478.18</v>
          </cell>
          <cell r="D131">
            <v>1969018.68</v>
          </cell>
          <cell r="E131">
            <v>1215918.6100000001</v>
          </cell>
          <cell r="F131">
            <v>1209088.29</v>
          </cell>
          <cell r="G131">
            <v>753100.07</v>
          </cell>
          <cell r="H131"/>
        </row>
        <row r="132">
          <cell r="A132" t="str">
            <v>0613</v>
          </cell>
          <cell r="B132">
            <v>916513.18</v>
          </cell>
          <cell r="C132">
            <v>-37760.85</v>
          </cell>
          <cell r="D132">
            <v>878752.33</v>
          </cell>
          <cell r="E132">
            <v>405510.12</v>
          </cell>
          <cell r="F132">
            <v>403036.3</v>
          </cell>
          <cell r="G132">
            <v>473242.21</v>
          </cell>
          <cell r="H132"/>
        </row>
        <row r="133">
          <cell r="A133" t="str">
            <v>0701</v>
          </cell>
          <cell r="B133">
            <v>3607772.1</v>
          </cell>
          <cell r="C133">
            <v>191053.92</v>
          </cell>
          <cell r="D133">
            <v>3798826.02</v>
          </cell>
          <cell r="E133">
            <v>2095334.74</v>
          </cell>
          <cell r="F133">
            <v>2071945.98</v>
          </cell>
          <cell r="G133">
            <v>1703491.28</v>
          </cell>
          <cell r="H133"/>
        </row>
        <row r="134">
          <cell r="A134" t="str">
            <v>0702</v>
          </cell>
          <cell r="B134">
            <v>3142703.68</v>
          </cell>
          <cell r="C134">
            <v>3617004.74</v>
          </cell>
          <cell r="D134">
            <v>6759708.4199999999</v>
          </cell>
          <cell r="E134">
            <v>4034180.02</v>
          </cell>
          <cell r="F134">
            <v>3962105.56</v>
          </cell>
          <cell r="G134">
            <v>2725528.4</v>
          </cell>
          <cell r="H134"/>
        </row>
        <row r="135">
          <cell r="A135" t="str">
            <v>0703</v>
          </cell>
          <cell r="B135">
            <v>20487807.98</v>
          </cell>
          <cell r="C135">
            <v>-3450818.26</v>
          </cell>
          <cell r="D135">
            <v>17036989.719999999</v>
          </cell>
          <cell r="E135">
            <v>10295126.34</v>
          </cell>
          <cell r="F135">
            <v>10078126.07</v>
          </cell>
          <cell r="G135">
            <v>6741863.3799999999</v>
          </cell>
          <cell r="H135"/>
        </row>
        <row r="136">
          <cell r="A136" t="str">
            <v>0704</v>
          </cell>
          <cell r="B136">
            <v>335543997.63999999</v>
          </cell>
          <cell r="C136">
            <v>5578505.4900000002</v>
          </cell>
          <cell r="D136">
            <v>341122503.13</v>
          </cell>
          <cell r="E136">
            <v>205389865.09</v>
          </cell>
          <cell r="F136">
            <v>196576820.38</v>
          </cell>
          <cell r="G136">
            <v>135732638.03999999</v>
          </cell>
          <cell r="H136"/>
        </row>
        <row r="137">
          <cell r="A137" t="str">
            <v>0706</v>
          </cell>
          <cell r="B137">
            <v>68492409.980000004</v>
          </cell>
          <cell r="C137">
            <v>-1981593.88</v>
          </cell>
          <cell r="D137">
            <v>66510816.100000001</v>
          </cell>
          <cell r="E137">
            <v>39833941.409999996</v>
          </cell>
          <cell r="F137">
            <v>34979464.920000002</v>
          </cell>
          <cell r="G137">
            <v>26676874.690000001</v>
          </cell>
          <cell r="H137"/>
        </row>
        <row r="138">
          <cell r="A138" t="str">
            <v>0707</v>
          </cell>
          <cell r="B138">
            <v>4626149.24</v>
          </cell>
          <cell r="C138">
            <v>359905.82</v>
          </cell>
          <cell r="D138">
            <v>4986055.0599999996</v>
          </cell>
          <cell r="E138">
            <v>2833137.84</v>
          </cell>
          <cell r="F138">
            <v>2753311.35</v>
          </cell>
          <cell r="G138">
            <v>2152917.2200000002</v>
          </cell>
          <cell r="H138"/>
        </row>
        <row r="139">
          <cell r="A139" t="str">
            <v>0711</v>
          </cell>
          <cell r="B139">
            <v>1182125.1399999999</v>
          </cell>
          <cell r="C139">
            <v>686971.16</v>
          </cell>
          <cell r="D139">
            <v>1869096.3</v>
          </cell>
          <cell r="E139">
            <v>1227806.18</v>
          </cell>
          <cell r="F139">
            <v>1213521.49</v>
          </cell>
          <cell r="G139">
            <v>641290.12</v>
          </cell>
          <cell r="H139"/>
        </row>
        <row r="140">
          <cell r="A140" t="str">
            <v>0712</v>
          </cell>
          <cell r="B140">
            <v>100832429.28</v>
          </cell>
          <cell r="C140">
            <v>13819441.379999999</v>
          </cell>
          <cell r="D140">
            <v>114651870.66000001</v>
          </cell>
          <cell r="E140">
            <v>4253652.6500000004</v>
          </cell>
          <cell r="F140">
            <v>4110009.94</v>
          </cell>
          <cell r="G140">
            <v>110398218.01000001</v>
          </cell>
          <cell r="H140"/>
        </row>
        <row r="141">
          <cell r="A141" t="str">
            <v>0714</v>
          </cell>
          <cell r="B141">
            <v>8333796.2799999993</v>
          </cell>
          <cell r="C141">
            <v>459762.8</v>
          </cell>
          <cell r="D141">
            <v>8793559.0800000001</v>
          </cell>
          <cell r="E141">
            <v>5390481.2700000005</v>
          </cell>
          <cell r="F141">
            <v>5290541.5500000007</v>
          </cell>
          <cell r="G141">
            <v>3403077.8099999996</v>
          </cell>
          <cell r="H141"/>
        </row>
        <row r="142">
          <cell r="A142" t="str">
            <v>0715</v>
          </cell>
          <cell r="B142">
            <v>15461023.709999999</v>
          </cell>
          <cell r="C142">
            <v>-900058.36</v>
          </cell>
          <cell r="D142">
            <v>14560965.35</v>
          </cell>
          <cell r="E142">
            <v>7792714.0499999998</v>
          </cell>
          <cell r="F142">
            <v>7477585.6799999997</v>
          </cell>
          <cell r="G142">
            <v>6768251.2999999998</v>
          </cell>
          <cell r="H142"/>
        </row>
        <row r="143">
          <cell r="A143" t="str">
            <v>0716</v>
          </cell>
          <cell r="B143">
            <v>5142925.5999999996</v>
          </cell>
          <cell r="C143">
            <v>9613714.9499999993</v>
          </cell>
          <cell r="D143">
            <v>14756640.550000001</v>
          </cell>
          <cell r="E143">
            <v>12605355.84</v>
          </cell>
          <cell r="F143">
            <v>10876470.959999999</v>
          </cell>
          <cell r="G143">
            <v>2151284.71</v>
          </cell>
          <cell r="H143"/>
        </row>
        <row r="144">
          <cell r="A144" t="str">
            <v>0717</v>
          </cell>
          <cell r="B144">
            <v>139214.64000000001</v>
          </cell>
          <cell r="C144">
            <v>80000</v>
          </cell>
          <cell r="D144">
            <v>219214.64</v>
          </cell>
          <cell r="E144">
            <v>134528.67000000001</v>
          </cell>
          <cell r="F144">
            <v>134528.67000000001</v>
          </cell>
          <cell r="G144">
            <v>84685.97</v>
          </cell>
          <cell r="H144"/>
        </row>
        <row r="145">
          <cell r="A145" t="str">
            <v>0718</v>
          </cell>
          <cell r="B145">
            <v>3307930.86</v>
          </cell>
          <cell r="C145">
            <v>736220.56</v>
          </cell>
          <cell r="D145">
            <v>4044151.42</v>
          </cell>
          <cell r="E145">
            <v>2248161.94</v>
          </cell>
          <cell r="F145">
            <v>2160287.96</v>
          </cell>
          <cell r="G145">
            <v>1795989.48</v>
          </cell>
        </row>
        <row r="146">
          <cell r="A146" t="str">
            <v>0720</v>
          </cell>
          <cell r="B146">
            <v>16238295.379999999</v>
          </cell>
          <cell r="C146">
            <v>2393241.89</v>
          </cell>
          <cell r="D146">
            <v>18631537.27</v>
          </cell>
          <cell r="E146">
            <v>7937064.8899999997</v>
          </cell>
          <cell r="F146">
            <v>6630090.21</v>
          </cell>
          <cell r="G146">
            <v>10694472.380000001</v>
          </cell>
          <cell r="H146"/>
        </row>
        <row r="147">
          <cell r="A147" t="str">
            <v>0724</v>
          </cell>
          <cell r="B147">
            <v>2718144.69</v>
          </cell>
          <cell r="C147">
            <v>53490.89</v>
          </cell>
          <cell r="D147">
            <v>2771635.58</v>
          </cell>
          <cell r="E147">
            <v>1243277.99</v>
          </cell>
          <cell r="F147">
            <v>1180117.57</v>
          </cell>
          <cell r="G147">
            <v>1528357.59</v>
          </cell>
          <cell r="H147"/>
        </row>
        <row r="148">
          <cell r="A148" t="str">
            <v>0725</v>
          </cell>
          <cell r="B148">
            <v>1942062.48</v>
          </cell>
          <cell r="C148">
            <v>19356.48</v>
          </cell>
          <cell r="D148">
            <v>1961418.96</v>
          </cell>
          <cell r="E148">
            <v>1098442.07</v>
          </cell>
          <cell r="F148">
            <v>1078539.79</v>
          </cell>
          <cell r="G148">
            <v>862976.89</v>
          </cell>
          <cell r="H148"/>
        </row>
        <row r="149">
          <cell r="A149" t="str">
            <v>0726</v>
          </cell>
          <cell r="B149">
            <v>0</v>
          </cell>
          <cell r="C149">
            <v>342948.88</v>
          </cell>
          <cell r="D149">
            <v>342948.88</v>
          </cell>
          <cell r="E149">
            <v>0</v>
          </cell>
          <cell r="F149">
            <v>0</v>
          </cell>
          <cell r="G149">
            <v>342948.88</v>
          </cell>
          <cell r="H149"/>
        </row>
        <row r="150">
          <cell r="A150" t="str">
            <v>0727</v>
          </cell>
          <cell r="B150">
            <v>0</v>
          </cell>
          <cell r="C150">
            <v>36050</v>
          </cell>
          <cell r="D150">
            <v>36050</v>
          </cell>
          <cell r="E150">
            <v>0</v>
          </cell>
          <cell r="F150">
            <v>0</v>
          </cell>
          <cell r="G150">
            <v>36050</v>
          </cell>
          <cell r="H150"/>
        </row>
        <row r="151">
          <cell r="A151" t="str">
            <v>Total general</v>
          </cell>
          <cell r="B151">
            <v>7872005773.8500004</v>
          </cell>
          <cell r="C151">
            <v>31623986.43</v>
          </cell>
          <cell r="D151">
            <v>7903629760.2800026</v>
          </cell>
          <cell r="E151">
            <v>5437955562.2200022</v>
          </cell>
          <cell r="F151">
            <v>5104428552.8099995</v>
          </cell>
          <cell r="G151">
            <v>2465674198.0600009</v>
          </cell>
          <cell r="H151"/>
        </row>
        <row r="153">
          <cell r="B153">
            <v>7872005773.8500013</v>
          </cell>
          <cell r="C153">
            <v>31623986.43</v>
          </cell>
          <cell r="D153">
            <v>7903629760.2800016</v>
          </cell>
          <cell r="E153">
            <v>5437955562.2200003</v>
          </cell>
          <cell r="F153">
            <v>5104428552.8099947</v>
          </cell>
          <cell r="G153">
            <v>2465674198.0600014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/>
          <cell r="C155"/>
          <cell r="D155"/>
          <cell r="E155"/>
          <cell r="F155"/>
          <cell r="G155"/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showGridLines="0" tabSelected="1" topLeftCell="B1" zoomScale="110" zoomScaleNormal="110" workbookViewId="0">
      <selection activeCell="B5" sqref="B5:I5"/>
    </sheetView>
  </sheetViews>
  <sheetFormatPr baseColWidth="10" defaultRowHeight="12" x14ac:dyDescent="0.2"/>
  <cols>
    <col min="1" max="1" width="6.5703125" style="1" hidden="1" customWidth="1"/>
    <col min="2" max="2" width="2.28515625" style="1" customWidth="1"/>
    <col min="3" max="3" width="49" style="1" customWidth="1"/>
    <col min="4" max="7" width="15.140625" style="1" customWidth="1"/>
    <col min="8" max="8" width="15.85546875" style="1" customWidth="1"/>
    <col min="9" max="9" width="15.140625" style="1" customWidth="1"/>
    <col min="10" max="10" width="11.42578125" style="1"/>
    <col min="11" max="11" width="14.42578125" style="1" bestFit="1" customWidth="1"/>
    <col min="12" max="16384" width="11.42578125" style="1"/>
  </cols>
  <sheetData>
    <row r="1" spans="1:12" ht="13.5" customHeight="1" x14ac:dyDescent="0.2">
      <c r="B1" s="51" t="s">
        <v>0</v>
      </c>
      <c r="C1" s="51"/>
      <c r="D1" s="51"/>
      <c r="E1" s="51"/>
      <c r="F1" s="51"/>
      <c r="G1" s="51"/>
      <c r="H1" s="51"/>
      <c r="I1" s="51"/>
    </row>
    <row r="2" spans="1:12" ht="14.25" customHeight="1" x14ac:dyDescent="0.2">
      <c r="B2" s="51" t="s">
        <v>1</v>
      </c>
      <c r="C2" s="51"/>
      <c r="D2" s="51"/>
      <c r="E2" s="51"/>
      <c r="F2" s="51"/>
      <c r="G2" s="51"/>
      <c r="H2" s="51"/>
      <c r="I2" s="51"/>
      <c r="J2" s="2"/>
    </row>
    <row r="3" spans="1:12" s="3" customFormat="1" ht="12.75" customHeight="1" x14ac:dyDescent="0.2">
      <c r="B3" s="51" t="s">
        <v>2</v>
      </c>
      <c r="C3" s="51"/>
      <c r="D3" s="51"/>
      <c r="E3" s="51"/>
      <c r="F3" s="51"/>
      <c r="G3" s="51"/>
      <c r="H3" s="51"/>
      <c r="I3" s="51"/>
    </row>
    <row r="4" spans="1:12" s="3" customFormat="1" ht="11.25" customHeight="1" x14ac:dyDescent="0.2">
      <c r="B4" s="51" t="s">
        <v>3</v>
      </c>
      <c r="C4" s="51"/>
      <c r="D4" s="51"/>
      <c r="E4" s="51"/>
      <c r="F4" s="51"/>
      <c r="G4" s="51"/>
      <c r="H4" s="51"/>
      <c r="I4" s="51"/>
    </row>
    <row r="5" spans="1:12" s="3" customFormat="1" ht="12.75" customHeight="1" x14ac:dyDescent="0.2">
      <c r="B5" s="51" t="s">
        <v>4</v>
      </c>
      <c r="C5" s="51"/>
      <c r="D5" s="51"/>
      <c r="E5" s="51"/>
      <c r="F5" s="51"/>
      <c r="G5" s="51"/>
      <c r="H5" s="51"/>
      <c r="I5" s="51"/>
    </row>
    <row r="6" spans="1:12" s="3" customFormat="1" ht="8.25" customHeight="1" x14ac:dyDescent="0.2">
      <c r="B6" s="4"/>
      <c r="C6" s="4"/>
      <c r="D6" s="4"/>
      <c r="E6" s="4"/>
      <c r="F6" s="4"/>
      <c r="G6" s="4"/>
      <c r="H6" s="4"/>
      <c r="I6" s="4"/>
    </row>
    <row r="7" spans="1:12" s="3" customFormat="1" ht="9.75" customHeight="1" x14ac:dyDescent="0.2">
      <c r="C7" s="5"/>
      <c r="D7" s="5"/>
      <c r="E7" s="5"/>
      <c r="F7" s="5"/>
      <c r="G7" s="5"/>
      <c r="H7" s="5"/>
      <c r="I7" s="5"/>
    </row>
    <row r="8" spans="1:12" s="3" customFormat="1" x14ac:dyDescent="0.2">
      <c r="B8" s="52" t="s">
        <v>5</v>
      </c>
      <c r="C8" s="53"/>
      <c r="D8" s="56" t="s">
        <v>6</v>
      </c>
      <c r="E8" s="57"/>
      <c r="F8" s="57"/>
      <c r="G8" s="57"/>
      <c r="H8" s="58"/>
      <c r="I8" s="59" t="s">
        <v>7</v>
      </c>
    </row>
    <row r="9" spans="1:12" s="3" customFormat="1" ht="24.95" customHeight="1" x14ac:dyDescent="0.2">
      <c r="B9" s="54"/>
      <c r="C9" s="55"/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0"/>
    </row>
    <row r="10" spans="1:12" s="3" customFormat="1" x14ac:dyDescent="0.2">
      <c r="B10" s="61"/>
      <c r="C10" s="62"/>
      <c r="D10" s="7">
        <v>1</v>
      </c>
      <c r="E10" s="7">
        <v>2</v>
      </c>
      <c r="F10" s="7" t="s">
        <v>13</v>
      </c>
      <c r="G10" s="7">
        <v>4</v>
      </c>
      <c r="H10" s="7">
        <v>5</v>
      </c>
      <c r="I10" s="7" t="s">
        <v>14</v>
      </c>
    </row>
    <row r="11" spans="1:12" s="3" customFormat="1" x14ac:dyDescent="0.2">
      <c r="B11" s="8"/>
      <c r="C11" s="9"/>
      <c r="D11" s="10"/>
      <c r="E11" s="11"/>
      <c r="F11" s="11"/>
      <c r="G11" s="11"/>
      <c r="H11" s="11"/>
      <c r="I11" s="11"/>
    </row>
    <row r="12" spans="1:12" s="3" customFormat="1" ht="15" customHeight="1" x14ac:dyDescent="0.2">
      <c r="A12" s="3" t="s">
        <v>15</v>
      </c>
      <c r="B12" s="12"/>
      <c r="C12" s="13" t="s">
        <v>16</v>
      </c>
      <c r="D12" s="14">
        <f>VLOOKUP(A12,[1]Hoja2!$A$91:$H$165,2,FALSE)</f>
        <v>880325.57</v>
      </c>
      <c r="E12" s="14">
        <f>VLOOKUP(A12,[1]Hoja2!$A$91:$H$165,3,FALSE)</f>
        <v>2973.46</v>
      </c>
      <c r="F12" s="14">
        <f>D12+E12</f>
        <v>883299.02999999991</v>
      </c>
      <c r="G12" s="14">
        <f>VLOOKUP(A12,[1]Hoja2!$A$91:$H$165,5,FALSE)</f>
        <v>611794.4</v>
      </c>
      <c r="H12" s="14">
        <f>VLOOKUP(A12,[1]Hoja2!$A$91:$H$165,6,FALSE)</f>
        <v>606005.12</v>
      </c>
      <c r="I12" s="14">
        <f>VLOOKUP(A12,[1]Hoja2!$A$91:$H$165,7,FALSE)</f>
        <v>271504.63</v>
      </c>
      <c r="K12" s="15"/>
      <c r="L12" s="15"/>
    </row>
    <row r="13" spans="1:12" s="3" customFormat="1" ht="15" customHeight="1" x14ac:dyDescent="0.2">
      <c r="A13" s="3" t="s">
        <v>17</v>
      </c>
      <c r="B13" s="12"/>
      <c r="C13" s="13" t="s">
        <v>18</v>
      </c>
      <c r="D13" s="14">
        <f>VLOOKUP(A13,[1]Hoja2!$A$91:$H$165,2,FALSE)</f>
        <v>3335013.13</v>
      </c>
      <c r="E13" s="14">
        <f>VLOOKUP(A13,[1]Hoja2!$A$91:$H$165,3,FALSE)</f>
        <v>-78397.13</v>
      </c>
      <c r="F13" s="14">
        <f t="shared" ref="F13:F71" si="0">D13+E13</f>
        <v>3256616</v>
      </c>
      <c r="G13" s="14">
        <f>VLOOKUP(A13,[1]Hoja2!$A$91:$H$165,5,FALSE)</f>
        <v>1993386.01</v>
      </c>
      <c r="H13" s="14">
        <f>VLOOKUP(A13,[1]Hoja2!$A$91:$H$165,6,FALSE)</f>
        <v>1978749.21</v>
      </c>
      <c r="I13" s="14">
        <f>VLOOKUP(A13,[1]Hoja2!$A$91:$H$165,7,FALSE)</f>
        <v>1263229.99</v>
      </c>
      <c r="K13" s="15"/>
      <c r="L13" s="15"/>
    </row>
    <row r="14" spans="1:12" s="3" customFormat="1" ht="15" customHeight="1" x14ac:dyDescent="0.2">
      <c r="A14" s="3" t="s">
        <v>19</v>
      </c>
      <c r="B14" s="12"/>
      <c r="C14" s="13" t="s">
        <v>20</v>
      </c>
      <c r="D14" s="14">
        <f>VLOOKUP(A14,[1]Hoja2!$A$91:$H$165,2,FALSE)</f>
        <v>2060674.06</v>
      </c>
      <c r="E14" s="14">
        <f>VLOOKUP(A14,[1]Hoja2!$A$91:$H$165,3,FALSE)</f>
        <v>-46673.2</v>
      </c>
      <c r="F14" s="14">
        <f t="shared" si="0"/>
        <v>2014000.86</v>
      </c>
      <c r="G14" s="14">
        <f>VLOOKUP(A14,[1]Hoja2!$A$91:$H$165,5,FALSE)</f>
        <v>1137905.98</v>
      </c>
      <c r="H14" s="14">
        <f>VLOOKUP(A14,[1]Hoja2!$A$91:$H$165,6,FALSE)</f>
        <v>1131067.57</v>
      </c>
      <c r="I14" s="14">
        <f>VLOOKUP(A14,[1]Hoja2!$A$91:$H$165,7,FALSE)</f>
        <v>876094.88</v>
      </c>
      <c r="K14" s="15"/>
      <c r="L14" s="15"/>
    </row>
    <row r="15" spans="1:12" s="3" customFormat="1" ht="15" customHeight="1" x14ac:dyDescent="0.2">
      <c r="A15" s="3" t="s">
        <v>21</v>
      </c>
      <c r="B15" s="12"/>
      <c r="C15" s="13" t="s">
        <v>22</v>
      </c>
      <c r="D15" s="14">
        <f>VLOOKUP(A15,[1]Hoja2!$A$91:$H$165,2,FALSE)</f>
        <v>2027001.85</v>
      </c>
      <c r="E15" s="14">
        <f>VLOOKUP(A15,[1]Hoja2!$A$91:$H$165,3,FALSE)</f>
        <v>-48219.53</v>
      </c>
      <c r="F15" s="14">
        <f t="shared" si="0"/>
        <v>1978782.32</v>
      </c>
      <c r="G15" s="14">
        <f>VLOOKUP(A15,[1]Hoja2!$A$91:$H$165,5,FALSE)</f>
        <v>1249975.51</v>
      </c>
      <c r="H15" s="14">
        <f>VLOOKUP(A15,[1]Hoja2!$A$91:$H$165,6,FALSE)</f>
        <v>1233932.53</v>
      </c>
      <c r="I15" s="14">
        <f>VLOOKUP(A15,[1]Hoja2!$A$91:$H$165,7,FALSE)</f>
        <v>728806.81</v>
      </c>
      <c r="K15" s="15"/>
      <c r="L15" s="15"/>
    </row>
    <row r="16" spans="1:12" s="3" customFormat="1" ht="15" customHeight="1" x14ac:dyDescent="0.2">
      <c r="A16" s="3" t="s">
        <v>23</v>
      </c>
      <c r="B16" s="12"/>
      <c r="C16" s="13" t="s">
        <v>24</v>
      </c>
      <c r="D16" s="14">
        <f>VLOOKUP(A16,[1]Hoja2!$A$91:$H$165,2,FALSE)</f>
        <v>10805594.609999999</v>
      </c>
      <c r="E16" s="14">
        <f>VLOOKUP(A16,[1]Hoja2!$A$91:$H$165,3,FALSE)</f>
        <v>-861477.5</v>
      </c>
      <c r="F16" s="14">
        <f t="shared" si="0"/>
        <v>9944117.1099999994</v>
      </c>
      <c r="G16" s="14">
        <f>VLOOKUP(A16,[1]Hoja2!$A$91:$H$165,5,FALSE)</f>
        <v>5762615.9299999997</v>
      </c>
      <c r="H16" s="14">
        <f>VLOOKUP(A16,[1]Hoja2!$A$91:$H$165,6,FALSE)</f>
        <v>5715485.4800000004</v>
      </c>
      <c r="I16" s="14">
        <f>VLOOKUP(A16,[1]Hoja2!$A$91:$H$165,7,FALSE)</f>
        <v>4181501.18</v>
      </c>
      <c r="K16" s="15"/>
      <c r="L16" s="15"/>
    </row>
    <row r="17" spans="1:12" s="3" customFormat="1" ht="24" x14ac:dyDescent="0.2">
      <c r="A17" s="3" t="s">
        <v>25</v>
      </c>
      <c r="B17" s="12"/>
      <c r="C17" s="16" t="s">
        <v>26</v>
      </c>
      <c r="D17" s="14">
        <f>VLOOKUP(A17,[1]Hoja2!$A$91:$H$165,2,FALSE)</f>
        <v>3408003.55</v>
      </c>
      <c r="E17" s="14">
        <f>VLOOKUP(A17,[1]Hoja2!$A$91:$H$165,3,FALSE)</f>
        <v>791680.06</v>
      </c>
      <c r="F17" s="14">
        <f t="shared" si="0"/>
        <v>4199683.6099999994</v>
      </c>
      <c r="G17" s="14">
        <f>VLOOKUP(A17,[1]Hoja2!$A$91:$H$165,5,FALSE)</f>
        <v>2736370</v>
      </c>
      <c r="H17" s="14">
        <f>VLOOKUP(A17,[1]Hoja2!$A$91:$H$165,6,FALSE)</f>
        <v>2721377.84</v>
      </c>
      <c r="I17" s="14">
        <f>VLOOKUP(A17,[1]Hoja2!$A$91:$H$165,7,FALSE)</f>
        <v>1463313.61</v>
      </c>
      <c r="K17" s="15"/>
      <c r="L17" s="15"/>
    </row>
    <row r="18" spans="1:12" s="3" customFormat="1" ht="24" x14ac:dyDescent="0.2">
      <c r="A18" s="3" t="s">
        <v>27</v>
      </c>
      <c r="B18" s="12"/>
      <c r="C18" s="16" t="s">
        <v>28</v>
      </c>
      <c r="D18" s="14">
        <f>VLOOKUP(A18,[1]Hoja2!$A$91:$H$165,2,FALSE)</f>
        <v>17638445.77</v>
      </c>
      <c r="E18" s="14">
        <f>VLOOKUP(A18,[1]Hoja2!$A$91:$H$165,3,FALSE)</f>
        <v>-301804.58</v>
      </c>
      <c r="F18" s="14">
        <f t="shared" si="0"/>
        <v>17336641.190000001</v>
      </c>
      <c r="G18" s="14">
        <f>VLOOKUP(A18,[1]Hoja2!$A$91:$H$165,5,FALSE)</f>
        <v>9788737.2899999991</v>
      </c>
      <c r="H18" s="14">
        <f>VLOOKUP(A18,[1]Hoja2!$A$91:$H$165,6,FALSE)</f>
        <v>9568632.6199999992</v>
      </c>
      <c r="I18" s="14">
        <f>VLOOKUP(A18,[1]Hoja2!$A$91:$H$165,7,FALSE)</f>
        <v>7547903.9000000004</v>
      </c>
      <c r="K18" s="15"/>
      <c r="L18" s="15"/>
    </row>
    <row r="19" spans="1:12" s="3" customFormat="1" ht="24" x14ac:dyDescent="0.2">
      <c r="A19" s="3" t="s">
        <v>29</v>
      </c>
      <c r="B19" s="12"/>
      <c r="C19" s="16" t="s">
        <v>30</v>
      </c>
      <c r="D19" s="14">
        <f>VLOOKUP(A19,[1]Hoja2!$A$91:$H$165,2,FALSE)</f>
        <v>4840956.96</v>
      </c>
      <c r="E19" s="14">
        <f>VLOOKUP(A19,[1]Hoja2!$A$91:$H$165,3,FALSE)</f>
        <v>-237334.99</v>
      </c>
      <c r="F19" s="14">
        <f t="shared" si="0"/>
        <v>4603621.97</v>
      </c>
      <c r="G19" s="14">
        <f>VLOOKUP(A19,[1]Hoja2!$A$91:$H$165,5,FALSE)</f>
        <v>2678826.7200000002</v>
      </c>
      <c r="H19" s="14">
        <f>VLOOKUP(A19,[1]Hoja2!$A$91:$H$165,6,FALSE)</f>
        <v>2662420.2400000002</v>
      </c>
      <c r="I19" s="14">
        <f>VLOOKUP(A19,[1]Hoja2!$A$91:$H$165,7,FALSE)</f>
        <v>1924795.25</v>
      </c>
      <c r="K19" s="15"/>
      <c r="L19" s="15"/>
    </row>
    <row r="20" spans="1:12" s="3" customFormat="1" ht="15" customHeight="1" x14ac:dyDescent="0.2">
      <c r="A20" s="3" t="s">
        <v>31</v>
      </c>
      <c r="B20" s="12"/>
      <c r="C20" s="13" t="s">
        <v>32</v>
      </c>
      <c r="D20" s="14">
        <f>VLOOKUP(A20,[1]Hoja2!$A$91:$H$165,2,FALSE)</f>
        <v>2240522.09</v>
      </c>
      <c r="E20" s="14">
        <f>VLOOKUP(A20,[1]Hoja2!$A$91:$H$165,3,FALSE)</f>
        <v>484564.13</v>
      </c>
      <c r="F20" s="14">
        <f t="shared" si="0"/>
        <v>2725086.2199999997</v>
      </c>
      <c r="G20" s="14">
        <f>VLOOKUP(A20,[1]Hoja2!$A$91:$H$165,5,FALSE)</f>
        <v>1448260.61</v>
      </c>
      <c r="H20" s="14">
        <f>VLOOKUP(A20,[1]Hoja2!$A$91:$H$165,6,FALSE)</f>
        <v>1440882.11</v>
      </c>
      <c r="I20" s="14">
        <f>VLOOKUP(A20,[1]Hoja2!$A$91:$H$165,7,FALSE)</f>
        <v>1276825.6100000001</v>
      </c>
      <c r="K20" s="15"/>
      <c r="L20" s="15"/>
    </row>
    <row r="21" spans="1:12" s="3" customFormat="1" ht="24" x14ac:dyDescent="0.2">
      <c r="A21" s="3" t="s">
        <v>33</v>
      </c>
      <c r="B21" s="12"/>
      <c r="C21" s="16" t="s">
        <v>34</v>
      </c>
      <c r="D21" s="14">
        <f>VLOOKUP(A21,[1]Hoja2!$A$100:$H$165,2,FALSE)</f>
        <v>1503142.54</v>
      </c>
      <c r="E21" s="14">
        <f>VLOOKUP(A21,[1]Hoja2!$A$100:$H$165,3,FALSE)</f>
        <v>122538.8</v>
      </c>
      <c r="F21" s="14">
        <f t="shared" si="0"/>
        <v>1625681.34</v>
      </c>
      <c r="G21" s="14">
        <f>VLOOKUP(A21,[1]Hoja2!$A$100:$H$165,5,FALSE)</f>
        <v>888526.71</v>
      </c>
      <c r="H21" s="14">
        <f>VLOOKUP(A21,[1]Hoja2!$A$100:$H$165,6,FALSE)</f>
        <v>884108.63</v>
      </c>
      <c r="I21" s="14">
        <f>VLOOKUP(A21,[1]Hoja2!$A$100:$H$165,7,FALSE)</f>
        <v>737154.63</v>
      </c>
      <c r="K21" s="15"/>
      <c r="L21" s="15"/>
    </row>
    <row r="22" spans="1:12" s="3" customFormat="1" ht="15" customHeight="1" x14ac:dyDescent="0.2">
      <c r="A22" s="3" t="s">
        <v>35</v>
      </c>
      <c r="B22" s="12"/>
      <c r="C22" s="13" t="s">
        <v>36</v>
      </c>
      <c r="D22" s="14">
        <f>VLOOKUP(A22,[1]Hoja2!$A$100:$H$165,2,FALSE)</f>
        <v>2271813.2599999998</v>
      </c>
      <c r="E22" s="14">
        <f>VLOOKUP(A22,[1]Hoja2!$A$100:$H$165,3,FALSE)</f>
        <v>-22307.91</v>
      </c>
      <c r="F22" s="14">
        <f t="shared" si="0"/>
        <v>2249505.3499999996</v>
      </c>
      <c r="G22" s="14">
        <f>VLOOKUP(A22,[1]Hoja2!$A$100:$H$165,5,FALSE)</f>
        <v>1277589.48</v>
      </c>
      <c r="H22" s="14">
        <f>VLOOKUP(A22,[1]Hoja2!$A$100:$H$165,6,FALSE)</f>
        <v>1275118.2</v>
      </c>
      <c r="I22" s="14">
        <f>VLOOKUP(A22,[1]Hoja2!$A$100:$H$165,7,FALSE)</f>
        <v>971915.87</v>
      </c>
      <c r="K22" s="15"/>
      <c r="L22" s="15"/>
    </row>
    <row r="23" spans="1:12" s="3" customFormat="1" ht="15" customHeight="1" x14ac:dyDescent="0.2">
      <c r="A23" s="3" t="s">
        <v>37</v>
      </c>
      <c r="B23" s="12"/>
      <c r="C23" s="13" t="s">
        <v>38</v>
      </c>
      <c r="D23" s="14">
        <f>VLOOKUP(A23,[1]Hoja2!$A$100:$H$165,2,FALSE)</f>
        <v>2884762524.4200001</v>
      </c>
      <c r="E23" s="14">
        <f>VLOOKUP(A23,[1]Hoja2!$A$100:$H$165,3,FALSE)</f>
        <v>182771.32</v>
      </c>
      <c r="F23" s="14">
        <f t="shared" si="0"/>
        <v>2884945295.7400002</v>
      </c>
      <c r="G23" s="14">
        <f>VLOOKUP(A23,[1]Hoja2!$A$100:$H$165,5,FALSE)</f>
        <v>2487956875.4199996</v>
      </c>
      <c r="H23" s="14">
        <f>VLOOKUP(A23,[1]Hoja2!$A$100:$H$165,6,FALSE)</f>
        <v>2183224764.3600001</v>
      </c>
      <c r="I23" s="14">
        <f>VLOOKUP(A23,[1]Hoja2!$A$100:$H$165,7,FALSE)</f>
        <v>396988420.31999999</v>
      </c>
      <c r="K23" s="15"/>
      <c r="L23" s="15"/>
    </row>
    <row r="24" spans="1:12" s="3" customFormat="1" ht="23.25" customHeight="1" x14ac:dyDescent="0.2">
      <c r="A24" s="3" t="s">
        <v>39</v>
      </c>
      <c r="B24" s="12"/>
      <c r="C24" s="16" t="s">
        <v>40</v>
      </c>
      <c r="D24" s="14">
        <f>VLOOKUP(A24,[1]Hoja2!$A$100:$H$165,2,FALSE)</f>
        <v>3073752.52</v>
      </c>
      <c r="E24" s="14">
        <f>VLOOKUP(A24,[1]Hoja2!$A$100:$H$165,3,FALSE)</f>
        <v>-143306.01</v>
      </c>
      <c r="F24" s="14">
        <f t="shared" si="0"/>
        <v>2930446.51</v>
      </c>
      <c r="G24" s="14">
        <f>VLOOKUP(A24,[1]Hoja2!$A$100:$H$165,5,FALSE)</f>
        <v>1731066.69</v>
      </c>
      <c r="H24" s="14">
        <f>VLOOKUP(A24,[1]Hoja2!$A$100:$H$165,6,FALSE)</f>
        <v>1715553.57</v>
      </c>
      <c r="I24" s="14">
        <f>VLOOKUP(A24,[1]Hoja2!$A$100:$H$165,7,FALSE)</f>
        <v>1199379.82</v>
      </c>
      <c r="K24" s="15"/>
      <c r="L24" s="15"/>
    </row>
    <row r="25" spans="1:12" s="3" customFormat="1" ht="15" customHeight="1" x14ac:dyDescent="0.2">
      <c r="A25" s="3" t="s">
        <v>41</v>
      </c>
      <c r="B25" s="12"/>
      <c r="C25" s="13" t="s">
        <v>42</v>
      </c>
      <c r="D25" s="14">
        <f>VLOOKUP(A25,[1]Hoja2!$A$100:$H$165,2,FALSE)</f>
        <v>2165641.25</v>
      </c>
      <c r="E25" s="14">
        <f>VLOOKUP(A25,[1]Hoja2!$A$100:$H$165,3,FALSE)</f>
        <v>-389069.05</v>
      </c>
      <c r="F25" s="14">
        <f t="shared" si="0"/>
        <v>1776572.2</v>
      </c>
      <c r="G25" s="14">
        <f>VLOOKUP(A25,[1]Hoja2!$A$100:$H$165,5,FALSE)</f>
        <v>1167810.6399999999</v>
      </c>
      <c r="H25" s="14">
        <f>VLOOKUP(A25,[1]Hoja2!$A$100:$H$165,6,FALSE)</f>
        <v>1163980.28</v>
      </c>
      <c r="I25" s="14">
        <f>VLOOKUP(A25,[1]Hoja2!$A$100:$H$165,7,FALSE)</f>
        <v>608761.56000000006</v>
      </c>
      <c r="K25" s="15"/>
      <c r="L25" s="15"/>
    </row>
    <row r="26" spans="1:12" s="3" customFormat="1" ht="24" x14ac:dyDescent="0.2">
      <c r="A26" s="3" t="s">
        <v>43</v>
      </c>
      <c r="B26" s="12"/>
      <c r="C26" s="16" t="s">
        <v>44</v>
      </c>
      <c r="D26" s="14">
        <f>VLOOKUP(A26,[1]Hoja2!$A$100:$H$165,2,FALSE)</f>
        <v>927267.94</v>
      </c>
      <c r="E26" s="14">
        <f>VLOOKUP(A26,[1]Hoja2!$A$100:$H$165,3,FALSE)</f>
        <v>-36889.550000000003</v>
      </c>
      <c r="F26" s="14">
        <f t="shared" si="0"/>
        <v>890378.3899999999</v>
      </c>
      <c r="G26" s="14">
        <f>VLOOKUP(A26,[1]Hoja2!$A$100:$H$165,5,FALSE)</f>
        <v>562665.25</v>
      </c>
      <c r="H26" s="14">
        <f>VLOOKUP(A26,[1]Hoja2!$A$100:$H$165,6,FALSE)</f>
        <v>560797.06000000006</v>
      </c>
      <c r="I26" s="14">
        <f>VLOOKUP(A26,[1]Hoja2!$A$100:$H$165,7,FALSE)</f>
        <v>327713.14</v>
      </c>
      <c r="K26" s="15"/>
      <c r="L26" s="15"/>
    </row>
    <row r="27" spans="1:12" s="3" customFormat="1" ht="15" customHeight="1" x14ac:dyDescent="0.2">
      <c r="A27" s="3" t="s">
        <v>45</v>
      </c>
      <c r="B27" s="12"/>
      <c r="C27" s="16" t="s">
        <v>46</v>
      </c>
      <c r="D27" s="14">
        <f>VLOOKUP(A27,[1]Hoja2!$A$100:$H$165,2,FALSE)</f>
        <v>2171064.5699999998</v>
      </c>
      <c r="E27" s="14">
        <f>VLOOKUP(A27,[1]Hoja2!$A$100:$H$165,3,FALSE)</f>
        <v>-19917.66</v>
      </c>
      <c r="F27" s="14">
        <f t="shared" si="0"/>
        <v>2151146.9099999997</v>
      </c>
      <c r="G27" s="14">
        <f>VLOOKUP(A27,[1]Hoja2!$A$100:$H$165,5,FALSE)</f>
        <v>1081197.8999999999</v>
      </c>
      <c r="H27" s="14">
        <f>VLOOKUP(A27,[1]Hoja2!$A$100:$H$165,6,FALSE)</f>
        <v>1058065.25</v>
      </c>
      <c r="I27" s="14">
        <f>VLOOKUP(A27,[1]Hoja2!$A$100:$H$165,7,FALSE)</f>
        <v>1069949.01</v>
      </c>
      <c r="K27" s="15"/>
      <c r="L27" s="15"/>
    </row>
    <row r="28" spans="1:12" s="3" customFormat="1" ht="22.5" customHeight="1" x14ac:dyDescent="0.2">
      <c r="A28" s="3" t="s">
        <v>47</v>
      </c>
      <c r="B28" s="12"/>
      <c r="C28" s="16" t="s">
        <v>48</v>
      </c>
      <c r="D28" s="14">
        <f>VLOOKUP(A28,[1]Hoja2!$A$100:$H$165,2,FALSE)</f>
        <v>7966413.46</v>
      </c>
      <c r="E28" s="14">
        <f>VLOOKUP(A28,[1]Hoja2!$A$100:$H$165,3,FALSE)</f>
        <v>293266.59999999998</v>
      </c>
      <c r="F28" s="14">
        <f t="shared" si="0"/>
        <v>8259680.0599999996</v>
      </c>
      <c r="G28" s="14">
        <f>VLOOKUP(A28,[1]Hoja2!$A$100:$H$165,5,FALSE)</f>
        <v>4224445.68</v>
      </c>
      <c r="H28" s="14">
        <f>VLOOKUP(A28,[1]Hoja2!$A$100:$H$165,6,FALSE)</f>
        <v>4180276.78</v>
      </c>
      <c r="I28" s="14">
        <f>VLOOKUP(A28,[1]Hoja2!$A$100:$H$165,7,FALSE)</f>
        <v>4035234.38</v>
      </c>
      <c r="K28" s="15"/>
      <c r="L28" s="15"/>
    </row>
    <row r="29" spans="1:12" s="3" customFormat="1" ht="15" customHeight="1" x14ac:dyDescent="0.2">
      <c r="A29" s="3" t="s">
        <v>49</v>
      </c>
      <c r="B29" s="12"/>
      <c r="C29" s="16" t="s">
        <v>50</v>
      </c>
      <c r="D29" s="14">
        <f>VLOOKUP(A29,[1]Hoja2!$A$100:$H$165,2,FALSE)</f>
        <v>8100396.3600000003</v>
      </c>
      <c r="E29" s="14">
        <f>VLOOKUP(A29,[1]Hoja2!$A$100:$H$165,3,FALSE)</f>
        <v>-11544.52</v>
      </c>
      <c r="F29" s="14">
        <f t="shared" si="0"/>
        <v>8088851.8400000008</v>
      </c>
      <c r="G29" s="14">
        <f>VLOOKUP(A29,[1]Hoja2!$A$100:$H$165,5,FALSE)</f>
        <v>5113463.17</v>
      </c>
      <c r="H29" s="14">
        <f>VLOOKUP(A29,[1]Hoja2!$A$100:$H$165,6,FALSE)</f>
        <v>4999253.25</v>
      </c>
      <c r="I29" s="14">
        <f>VLOOKUP(A29,[1]Hoja2!$A$100:$H$165,7,FALSE)</f>
        <v>2975388.67</v>
      </c>
      <c r="K29" s="15"/>
      <c r="L29" s="15"/>
    </row>
    <row r="30" spans="1:12" s="3" customFormat="1" ht="22.5" customHeight="1" x14ac:dyDescent="0.2">
      <c r="A30" s="3" t="s">
        <v>51</v>
      </c>
      <c r="B30" s="12"/>
      <c r="C30" s="16" t="s">
        <v>52</v>
      </c>
      <c r="D30" s="14">
        <f>VLOOKUP(A30,[1]Hoja2!$A$100:$H$165,2,FALSE)</f>
        <v>12141938.59</v>
      </c>
      <c r="E30" s="14">
        <f>VLOOKUP(A30,[1]Hoja2!$A$100:$H$165,3,FALSE)</f>
        <v>747191.04</v>
      </c>
      <c r="F30" s="14">
        <f t="shared" si="0"/>
        <v>12889129.629999999</v>
      </c>
      <c r="G30" s="14">
        <f>VLOOKUP(A30,[1]Hoja2!$A$100:$H$165,5,FALSE)</f>
        <v>5155441.67</v>
      </c>
      <c r="H30" s="14">
        <f>VLOOKUP(A30,[1]Hoja2!$A$100:$H$165,6,FALSE)</f>
        <v>5120367.68</v>
      </c>
      <c r="I30" s="14">
        <f>VLOOKUP(A30,[1]Hoja2!$A$100:$H$165,7,FALSE)</f>
        <v>7733687.96</v>
      </c>
      <c r="K30" s="15"/>
      <c r="L30" s="15"/>
    </row>
    <row r="31" spans="1:12" s="3" customFormat="1" ht="24" x14ac:dyDescent="0.2">
      <c r="A31" s="3" t="s">
        <v>53</v>
      </c>
      <c r="B31" s="12"/>
      <c r="C31" s="16" t="s">
        <v>54</v>
      </c>
      <c r="D31" s="14">
        <f>VLOOKUP(A31,[1]Hoja2!$A$100:$H$165,2,FALSE)</f>
        <v>729103.22</v>
      </c>
      <c r="E31" s="14">
        <f>VLOOKUP(A31,[1]Hoja2!$A$100:$H$165,3,FALSE)</f>
        <v>-383353.46</v>
      </c>
      <c r="F31" s="14">
        <f t="shared" si="0"/>
        <v>345749.75999999995</v>
      </c>
      <c r="G31" s="14">
        <f>VLOOKUP(A31,[1]Hoja2!$A$100:$H$165,5,FALSE)</f>
        <v>31120.35</v>
      </c>
      <c r="H31" s="14">
        <f>VLOOKUP(A31,[1]Hoja2!$A$100:$H$165,6,FALSE)</f>
        <v>28649.07</v>
      </c>
      <c r="I31" s="14">
        <f>VLOOKUP(A31,[1]Hoja2!$A$100:$H$165,7,FALSE)</f>
        <v>314629.40999999997</v>
      </c>
      <c r="K31" s="15"/>
      <c r="L31" s="15"/>
    </row>
    <row r="32" spans="1:12" s="3" customFormat="1" ht="24" x14ac:dyDescent="0.2">
      <c r="A32" s="3" t="s">
        <v>55</v>
      </c>
      <c r="B32" s="12"/>
      <c r="C32" s="16" t="s">
        <v>56</v>
      </c>
      <c r="D32" s="14">
        <f>VLOOKUP(A32,[1]Hoja2!$A$100:$H$165,2,FALSE)</f>
        <v>716107.5</v>
      </c>
      <c r="E32" s="14">
        <f>VLOOKUP(A32,[1]Hoja2!$A$100:$H$165,3,FALSE)</f>
        <v>-8207</v>
      </c>
      <c r="F32" s="14">
        <f t="shared" si="0"/>
        <v>707900.5</v>
      </c>
      <c r="G32" s="14">
        <f>VLOOKUP(A32,[1]Hoja2!$A$100:$H$165,5,FALSE)</f>
        <v>432968.76</v>
      </c>
      <c r="H32" s="14">
        <f>VLOOKUP(A32,[1]Hoja2!$A$100:$H$165,6,FALSE)</f>
        <v>430497.48</v>
      </c>
      <c r="I32" s="14">
        <f>VLOOKUP(A32,[1]Hoja2!$A$100:$H$165,7,FALSE)</f>
        <v>274931.74</v>
      </c>
      <c r="K32" s="15"/>
      <c r="L32" s="15"/>
    </row>
    <row r="33" spans="1:12" s="3" customFormat="1" ht="15" customHeight="1" x14ac:dyDescent="0.2">
      <c r="A33" s="3" t="s">
        <v>57</v>
      </c>
      <c r="B33" s="12"/>
      <c r="C33" s="13" t="s">
        <v>58</v>
      </c>
      <c r="D33" s="14">
        <f>VLOOKUP(A33,[1]Hoja2!$A$100:$H$165,2,FALSE)</f>
        <v>15214490.469999999</v>
      </c>
      <c r="E33" s="14">
        <f>VLOOKUP(A33,[1]Hoja2!$A$100:$H$165,3,FALSE)</f>
        <v>227608.65</v>
      </c>
      <c r="F33" s="14">
        <f t="shared" si="0"/>
        <v>15442099.119999999</v>
      </c>
      <c r="G33" s="14">
        <f>VLOOKUP(A33,[1]Hoja2!$A$100:$H$165,5,FALSE)</f>
        <v>4039948.96</v>
      </c>
      <c r="H33" s="14">
        <f>VLOOKUP(A33,[1]Hoja2!$A$100:$H$165,6,FALSE)</f>
        <v>3825869.85</v>
      </c>
      <c r="I33" s="14">
        <f>VLOOKUP(A33,[1]Hoja2!$A$100:$H$165,7,FALSE)</f>
        <v>11402150.16</v>
      </c>
      <c r="K33" s="15"/>
      <c r="L33" s="15"/>
    </row>
    <row r="34" spans="1:12" s="3" customFormat="1" ht="15" customHeight="1" x14ac:dyDescent="0.2">
      <c r="A34" s="3" t="s">
        <v>59</v>
      </c>
      <c r="B34" s="12"/>
      <c r="C34" s="16" t="s">
        <v>60</v>
      </c>
      <c r="D34" s="14">
        <f>VLOOKUP(A34,[1]Hoja2!$A$100:$H$165,2,FALSE)</f>
        <v>3925719816.6799998</v>
      </c>
      <c r="E34" s="14">
        <f>VLOOKUP(A34,[1]Hoja2!$A$100:$H$165,3,FALSE)</f>
        <v>-3655.37</v>
      </c>
      <c r="F34" s="14">
        <f t="shared" si="0"/>
        <v>3925716161.3099999</v>
      </c>
      <c r="G34" s="14">
        <f>VLOOKUP(A34,[1]Hoja2!$A$100:$H$165,5,FALSE)</f>
        <v>2380877783.2800002</v>
      </c>
      <c r="H34" s="14">
        <f>VLOOKUP(A34,[1]Hoja2!$A$100:$H$165,6,FALSE)</f>
        <v>2372791354.6000004</v>
      </c>
      <c r="I34" s="14">
        <f>VLOOKUP(A34,[1]Hoja2!$A$100:$H$165,7,FALSE)</f>
        <v>1544838378.03</v>
      </c>
      <c r="K34" s="15"/>
      <c r="L34" s="15"/>
    </row>
    <row r="35" spans="1:12" s="3" customFormat="1" ht="15" customHeight="1" x14ac:dyDescent="0.2">
      <c r="A35" s="3" t="s">
        <v>61</v>
      </c>
      <c r="B35" s="12"/>
      <c r="C35" s="16" t="s">
        <v>62</v>
      </c>
      <c r="D35" s="14">
        <f>VLOOKUP(A35,[1]Hoja2!$A$100:$H$165,2,FALSE)</f>
        <v>9029565.6099999994</v>
      </c>
      <c r="E35" s="14">
        <f>VLOOKUP(A35,[1]Hoja2!$A$100:$H$165,3,FALSE)</f>
        <v>-90889.07</v>
      </c>
      <c r="F35" s="14">
        <f t="shared" si="0"/>
        <v>8938676.5399999991</v>
      </c>
      <c r="G35" s="14">
        <f>VLOOKUP(A35,[1]Hoja2!$A$100:$H$165,5,FALSE)</f>
        <v>4769111.1399999997</v>
      </c>
      <c r="H35" s="14">
        <f>VLOOKUP(A35,[1]Hoja2!$A$100:$H$165,6,FALSE)</f>
        <v>4712825.58</v>
      </c>
      <c r="I35" s="14">
        <f>VLOOKUP(A35,[1]Hoja2!$A$100:$H$165,7,FALSE)</f>
        <v>4169565.4</v>
      </c>
      <c r="K35" s="15"/>
      <c r="L35" s="15"/>
    </row>
    <row r="36" spans="1:12" s="3" customFormat="1" ht="24" x14ac:dyDescent="0.2">
      <c r="A36" s="3" t="s">
        <v>63</v>
      </c>
      <c r="B36" s="12"/>
      <c r="C36" s="17" t="s">
        <v>64</v>
      </c>
      <c r="D36" s="14">
        <f>VLOOKUP(A36,[1]Hoja2!$A$100:$H$165,2,FALSE)</f>
        <v>8024659.5899999999</v>
      </c>
      <c r="E36" s="14">
        <f>VLOOKUP(A36,[1]Hoja2!$A$100:$H$165,3,FALSE)</f>
        <v>-2472701.61</v>
      </c>
      <c r="F36" s="14">
        <f t="shared" si="0"/>
        <v>5551957.9800000004</v>
      </c>
      <c r="G36" s="14">
        <f>VLOOKUP(A36,[1]Hoja2!$A$100:$H$165,5,FALSE)</f>
        <v>2950146.41</v>
      </c>
      <c r="H36" s="14">
        <f>VLOOKUP(A36,[1]Hoja2!$A$100:$H$165,6,FALSE)</f>
        <v>2915310.32</v>
      </c>
      <c r="I36" s="14">
        <f>VLOOKUP(A36,[1]Hoja2!$A$100:$H$165,7,FALSE)</f>
        <v>2601811.5699999998</v>
      </c>
      <c r="K36" s="15"/>
      <c r="L36" s="15"/>
    </row>
    <row r="37" spans="1:12" s="3" customFormat="1" ht="24" x14ac:dyDescent="0.2">
      <c r="A37" s="3" t="s">
        <v>65</v>
      </c>
      <c r="B37" s="12"/>
      <c r="C37" s="17" t="s">
        <v>66</v>
      </c>
      <c r="D37" s="14">
        <f>VLOOKUP(A37,[1]Hoja2!$A$100:$H$165,2,FALSE)</f>
        <v>2569052.64</v>
      </c>
      <c r="E37" s="14">
        <f>VLOOKUP(A37,[1]Hoja2!$A$100:$H$165,3,FALSE)</f>
        <v>-37813.81</v>
      </c>
      <c r="F37" s="14">
        <f t="shared" si="0"/>
        <v>2531238.83</v>
      </c>
      <c r="G37" s="14">
        <f>VLOOKUP(A37,[1]Hoja2!$A$100:$H$165,5,FALSE)</f>
        <v>1600694.31</v>
      </c>
      <c r="H37" s="14">
        <f>VLOOKUP(A37,[1]Hoja2!$A$100:$H$165,6,FALSE)</f>
        <v>1594856.25</v>
      </c>
      <c r="I37" s="14">
        <f>VLOOKUP(A37,[1]Hoja2!$A$100:$H$165,7,FALSE)</f>
        <v>930544.52</v>
      </c>
      <c r="K37" s="15"/>
      <c r="L37" s="15"/>
    </row>
    <row r="38" spans="1:12" s="3" customFormat="1" ht="24" x14ac:dyDescent="0.2">
      <c r="A38" s="3" t="s">
        <v>67</v>
      </c>
      <c r="B38" s="12"/>
      <c r="C38" s="16" t="s">
        <v>68</v>
      </c>
      <c r="D38" s="14">
        <f>VLOOKUP(A38,[1]Hoja2!$A$100:$H$165,2,FALSE)</f>
        <v>203628983.09</v>
      </c>
      <c r="E38" s="14">
        <f>VLOOKUP(A38,[1]Hoja2!$A$100:$H$165,3,FALSE)</f>
        <v>-234223</v>
      </c>
      <c r="F38" s="14">
        <f t="shared" si="0"/>
        <v>203394760.09</v>
      </c>
      <c r="G38" s="14">
        <f>VLOOKUP(A38,[1]Hoja2!$A$100:$H$165,5,FALSE)</f>
        <v>121612690.34</v>
      </c>
      <c r="H38" s="14">
        <f>VLOOKUP(A38,[1]Hoja2!$A$100:$H$165,6,FALSE)</f>
        <v>121163034.5</v>
      </c>
      <c r="I38" s="14">
        <f>VLOOKUP(A38,[1]Hoja2!$A$100:$H$165,7,FALSE)</f>
        <v>81782069.75</v>
      </c>
      <c r="K38" s="15"/>
      <c r="L38" s="15"/>
    </row>
    <row r="39" spans="1:12" s="3" customFormat="1" ht="24" x14ac:dyDescent="0.2">
      <c r="A39" s="3" t="s">
        <v>69</v>
      </c>
      <c r="B39" s="12"/>
      <c r="C39" s="16" t="s">
        <v>70</v>
      </c>
      <c r="D39" s="14">
        <f>VLOOKUP(A39,[1]Hoja2!$A$100:$H$165,2,FALSE)</f>
        <v>8354147.7699999996</v>
      </c>
      <c r="E39" s="14">
        <f>VLOOKUP(A39,[1]Hoja2!$A$100:$H$165,3,FALSE)</f>
        <v>1651874.14</v>
      </c>
      <c r="F39" s="14">
        <f t="shared" si="0"/>
        <v>10006021.91</v>
      </c>
      <c r="G39" s="14">
        <f>VLOOKUP(A39,[1]Hoja2!$A$100:$H$165,5,FALSE)</f>
        <v>5420859.7400000002</v>
      </c>
      <c r="H39" s="14">
        <f>VLOOKUP(A39,[1]Hoja2!$A$100:$H$165,6,FALSE)</f>
        <v>5344845.6100000003</v>
      </c>
      <c r="I39" s="14">
        <f>VLOOKUP(A39,[1]Hoja2!$A$100:$H$165,7,FALSE)</f>
        <v>4585162.17</v>
      </c>
      <c r="K39" s="15"/>
      <c r="L39" s="15"/>
    </row>
    <row r="40" spans="1:12" s="3" customFormat="1" ht="15" customHeight="1" x14ac:dyDescent="0.2">
      <c r="A40" s="3" t="s">
        <v>71</v>
      </c>
      <c r="B40" s="12"/>
      <c r="C40" s="16" t="s">
        <v>72</v>
      </c>
      <c r="D40" s="14">
        <f>VLOOKUP(A40,[1]Hoja2!$A$100:$H$165,2,FALSE)</f>
        <v>1760296.39</v>
      </c>
      <c r="E40" s="14">
        <f>VLOOKUP(A40,[1]Hoja2!$A$100:$H$165,3,FALSE)</f>
        <v>1621635.56</v>
      </c>
      <c r="F40" s="14">
        <f t="shared" si="0"/>
        <v>3381931.95</v>
      </c>
      <c r="G40" s="14">
        <f>VLOOKUP(A40,[1]Hoja2!$A$100:$H$165,5,FALSE)</f>
        <v>2116086.42</v>
      </c>
      <c r="H40" s="14">
        <f>VLOOKUP(A40,[1]Hoja2!$A$100:$H$165,6,FALSE)</f>
        <v>2070756.03</v>
      </c>
      <c r="I40" s="14">
        <f>VLOOKUP(A40,[1]Hoja2!$A$100:$H$165,7,FALSE)</f>
        <v>1265845.53</v>
      </c>
      <c r="K40" s="15"/>
      <c r="L40" s="15"/>
    </row>
    <row r="41" spans="1:12" s="3" customFormat="1" x14ac:dyDescent="0.2">
      <c r="A41" s="3" t="s">
        <v>73</v>
      </c>
      <c r="B41" s="12"/>
      <c r="C41" s="16" t="s">
        <v>74</v>
      </c>
      <c r="D41" s="14">
        <f>VLOOKUP(A41,[1]Hoja2!$A$100:$H$165,2,FALSE)</f>
        <v>10926499.85</v>
      </c>
      <c r="E41" s="14">
        <f>VLOOKUP(A41,[1]Hoja2!$A$100:$H$165,3,FALSE)</f>
        <v>-319586.49</v>
      </c>
      <c r="F41" s="14">
        <f t="shared" si="0"/>
        <v>10606913.359999999</v>
      </c>
      <c r="G41" s="14">
        <f>VLOOKUP(A41,[1]Hoja2!$A$100:$H$165,5,FALSE)</f>
        <v>5749906.8399999999</v>
      </c>
      <c r="H41" s="14">
        <f>VLOOKUP(A41,[1]Hoja2!$A$100:$H$165,6,FALSE)</f>
        <v>5700521.2400000002</v>
      </c>
      <c r="I41" s="14">
        <f>VLOOKUP(A41,[1]Hoja2!$A$100:$H$165,7,FALSE)</f>
        <v>4857006.5199999996</v>
      </c>
      <c r="K41" s="15"/>
      <c r="L41" s="15"/>
    </row>
    <row r="42" spans="1:12" s="3" customFormat="1" ht="24" x14ac:dyDescent="0.2">
      <c r="A42" s="3" t="s">
        <v>75</v>
      </c>
      <c r="B42" s="12"/>
      <c r="C42" s="16" t="s">
        <v>76</v>
      </c>
      <c r="D42" s="14">
        <f>VLOOKUP(A42,[1]Hoja2!$A$100:$H$165,2,FALSE)</f>
        <v>4740646.42</v>
      </c>
      <c r="E42" s="14">
        <f>VLOOKUP(A42,[1]Hoja2!$A$100:$H$165,3,FALSE)</f>
        <v>-11861.02</v>
      </c>
      <c r="F42" s="14">
        <f t="shared" si="0"/>
        <v>4728785.4000000004</v>
      </c>
      <c r="G42" s="14">
        <f>VLOOKUP(A42,[1]Hoja2!$A$100:$H$165,5,FALSE)</f>
        <v>1821389.52</v>
      </c>
      <c r="H42" s="14">
        <f>VLOOKUP(A42,[1]Hoja2!$A$100:$H$165,6,FALSE)</f>
        <v>1764803.67</v>
      </c>
      <c r="I42" s="14">
        <f>VLOOKUP(A42,[1]Hoja2!$A$100:$H$165,7,FALSE)</f>
        <v>2907395.88</v>
      </c>
      <c r="K42" s="15"/>
      <c r="L42" s="15"/>
    </row>
    <row r="43" spans="1:12" s="3" customFormat="1" ht="15" customHeight="1" x14ac:dyDescent="0.2">
      <c r="A43" s="3" t="s">
        <v>77</v>
      </c>
      <c r="B43" s="12"/>
      <c r="C43" s="16" t="s">
        <v>78</v>
      </c>
      <c r="D43" s="14">
        <f>VLOOKUP(A43,[1]Hoja2!$A$100:$H$165,2,FALSE)</f>
        <v>2864799.99</v>
      </c>
      <c r="E43" s="14">
        <f>VLOOKUP(A43,[1]Hoja2!$A$100:$H$165,3,FALSE)</f>
        <v>-208321.89</v>
      </c>
      <c r="F43" s="14">
        <f t="shared" si="0"/>
        <v>2656478.1</v>
      </c>
      <c r="G43" s="14">
        <f>VLOOKUP(A43,[1]Hoja2!$A$100:$H$165,5,FALSE)</f>
        <v>1373157.64</v>
      </c>
      <c r="H43" s="14">
        <f>VLOOKUP(A43,[1]Hoja2!$A$100:$H$165,6,FALSE)</f>
        <v>1366433.66</v>
      </c>
      <c r="I43" s="14">
        <f>VLOOKUP(A43,[1]Hoja2!$A$100:$H$165,7,FALSE)</f>
        <v>1283320.46</v>
      </c>
      <c r="K43" s="15"/>
      <c r="L43" s="15"/>
    </row>
    <row r="44" spans="1:12" s="3" customFormat="1" ht="15" customHeight="1" x14ac:dyDescent="0.2">
      <c r="A44" s="3" t="s">
        <v>79</v>
      </c>
      <c r="B44" s="12"/>
      <c r="C44" s="16" t="s">
        <v>80</v>
      </c>
      <c r="D44" s="14">
        <f>VLOOKUP(A44,[1]Hoja2!$A$100:$H$165,2,FALSE)</f>
        <v>24907611.27</v>
      </c>
      <c r="E44" s="14">
        <f>VLOOKUP(A44,[1]Hoja2!$A$100:$H$165,3,FALSE)</f>
        <v>-1103916.96</v>
      </c>
      <c r="F44" s="14">
        <f t="shared" si="0"/>
        <v>23803694.309999999</v>
      </c>
      <c r="G44" s="14">
        <f>VLOOKUP(A44,[1]Hoja2!$A$100:$H$165,5,FALSE)</f>
        <v>11807170.379999999</v>
      </c>
      <c r="H44" s="14">
        <f>VLOOKUP(A44,[1]Hoja2!$A$100:$H$165,6,FALSE)</f>
        <v>11531015.25</v>
      </c>
      <c r="I44" s="14">
        <f>VLOOKUP(A44,[1]Hoja2!$A$100:$H$165,7,FALSE)</f>
        <v>11996523.93</v>
      </c>
      <c r="K44" s="15"/>
      <c r="L44" s="15"/>
    </row>
    <row r="45" spans="1:12" s="3" customFormat="1" ht="24" x14ac:dyDescent="0.2">
      <c r="A45" s="3" t="s">
        <v>81</v>
      </c>
      <c r="B45" s="12"/>
      <c r="C45" s="17" t="s">
        <v>82</v>
      </c>
      <c r="D45" s="14">
        <f>VLOOKUP(A45,[1]Hoja2!$A$100:$H$165,2,FALSE)</f>
        <v>37493229.480000004</v>
      </c>
      <c r="E45" s="14">
        <f>VLOOKUP(A45,[1]Hoja2!$A$100:$H$165,3,FALSE)</f>
        <v>1690417.71</v>
      </c>
      <c r="F45" s="14">
        <f t="shared" si="0"/>
        <v>39183647.190000005</v>
      </c>
      <c r="G45" s="14">
        <f>VLOOKUP(A45,[1]Hoja2!$A$100:$H$165,5,FALSE)</f>
        <v>19961401.920000002</v>
      </c>
      <c r="H45" s="14">
        <f>VLOOKUP(A45,[1]Hoja2!$A$100:$H$165,6,FALSE)</f>
        <v>19277729.850000001</v>
      </c>
      <c r="I45" s="14">
        <f>VLOOKUP(A45,[1]Hoja2!$A$100:$H$165,7,FALSE)</f>
        <v>19222245.27</v>
      </c>
      <c r="K45" s="15"/>
      <c r="L45" s="15"/>
    </row>
    <row r="46" spans="1:12" s="3" customFormat="1" ht="15" customHeight="1" x14ac:dyDescent="0.2">
      <c r="A46" s="3" t="s">
        <v>83</v>
      </c>
      <c r="B46" s="12"/>
      <c r="C46" s="16" t="s">
        <v>84</v>
      </c>
      <c r="D46" s="14">
        <f>VLOOKUP(A46,[1]Hoja2!$A$100:$H$165,2,FALSE)</f>
        <v>7085948.7999999998</v>
      </c>
      <c r="E46" s="14">
        <f>VLOOKUP(A46,[1]Hoja2!$A$100:$H$165,3,FALSE)</f>
        <v>-480053.91</v>
      </c>
      <c r="F46" s="14">
        <f t="shared" si="0"/>
        <v>6605894.8899999997</v>
      </c>
      <c r="G46" s="14">
        <f>VLOOKUP(A46,[1]Hoja2!$A$100:$H$165,5,FALSE)</f>
        <v>4078655.29</v>
      </c>
      <c r="H46" s="14">
        <f>VLOOKUP(A46,[1]Hoja2!$A$100:$H$165,6,FALSE)</f>
        <v>4038854.46</v>
      </c>
      <c r="I46" s="14">
        <f>VLOOKUP(A46,[1]Hoja2!$A$100:$H$165,7,FALSE)</f>
        <v>2527239.6</v>
      </c>
      <c r="K46" s="15"/>
      <c r="L46" s="15"/>
    </row>
    <row r="47" spans="1:12" s="3" customFormat="1" ht="15" customHeight="1" x14ac:dyDescent="0.2">
      <c r="A47" s="3" t="s">
        <v>85</v>
      </c>
      <c r="B47" s="12"/>
      <c r="C47" s="16" t="s">
        <v>86</v>
      </c>
      <c r="D47" s="14">
        <f>VLOOKUP(A47,[1]Hoja2!$A$100:$H$165,2,FALSE)</f>
        <v>1844962.88</v>
      </c>
      <c r="E47" s="14">
        <f>VLOOKUP(A47,[1]Hoja2!$A$100:$H$165,3,FALSE)</f>
        <v>503609.22</v>
      </c>
      <c r="F47" s="14">
        <f t="shared" si="0"/>
        <v>2348572.0999999996</v>
      </c>
      <c r="G47" s="14">
        <f>VLOOKUP(A47,[1]Hoja2!$A$100:$H$165,5,FALSE)</f>
        <v>1553663.13</v>
      </c>
      <c r="H47" s="14">
        <f>VLOOKUP(A47,[1]Hoja2!$A$100:$H$165,6,FALSE)</f>
        <v>1547014.37</v>
      </c>
      <c r="I47" s="14">
        <f>VLOOKUP(A47,[1]Hoja2!$A$100:$H$165,7,FALSE)</f>
        <v>794908.97</v>
      </c>
      <c r="K47" s="15"/>
      <c r="L47" s="15"/>
    </row>
    <row r="48" spans="1:12" s="3" customFormat="1" ht="24" x14ac:dyDescent="0.2">
      <c r="A48" s="3" t="s">
        <v>87</v>
      </c>
      <c r="B48" s="12"/>
      <c r="C48" s="17" t="s">
        <v>88</v>
      </c>
      <c r="D48" s="14">
        <f>VLOOKUP(A48,[1]Hoja2!$A$100:$H$165,2,FALSE)</f>
        <v>9432058.3000000007</v>
      </c>
      <c r="E48" s="14">
        <f>VLOOKUP(A48,[1]Hoja2!$A$100:$H$165,3,FALSE)</f>
        <v>16953.810000000001</v>
      </c>
      <c r="F48" s="14">
        <f t="shared" si="0"/>
        <v>9449012.1100000013</v>
      </c>
      <c r="G48" s="14">
        <f>VLOOKUP(A48,[1]Hoja2!$A$100:$H$165,5,FALSE)</f>
        <v>5053841.5999999996</v>
      </c>
      <c r="H48" s="14">
        <f>VLOOKUP(A48,[1]Hoja2!$A$100:$H$165,6,FALSE)</f>
        <v>4973191.57</v>
      </c>
      <c r="I48" s="14">
        <f>VLOOKUP(A48,[1]Hoja2!$A$100:$H$165,7,FALSE)</f>
        <v>4395170.51</v>
      </c>
      <c r="K48" s="15"/>
      <c r="L48" s="15"/>
    </row>
    <row r="49" spans="1:12" s="3" customFormat="1" ht="15" customHeight="1" x14ac:dyDescent="0.2">
      <c r="A49" s="3" t="s">
        <v>89</v>
      </c>
      <c r="B49" s="12"/>
      <c r="C49" s="16" t="s">
        <v>90</v>
      </c>
      <c r="D49" s="14">
        <f>VLOOKUP(A49,[1]Hoja2!$A$100:$H$165,2,FALSE)</f>
        <v>12872752.460000001</v>
      </c>
      <c r="E49" s="14">
        <f>VLOOKUP(A49,[1]Hoja2!$A$100:$H$165,3,FALSE)</f>
        <v>-489485.92</v>
      </c>
      <c r="F49" s="14">
        <f t="shared" si="0"/>
        <v>12383266.540000001</v>
      </c>
      <c r="G49" s="14">
        <f>VLOOKUP(A49,[1]Hoja2!$A$100:$H$165,5,FALSE)</f>
        <v>7575064.04</v>
      </c>
      <c r="H49" s="14">
        <f>VLOOKUP(A49,[1]Hoja2!$A$100:$H$165,6,FALSE)</f>
        <v>7503273.4800000004</v>
      </c>
      <c r="I49" s="14">
        <f>VLOOKUP(A49,[1]Hoja2!$A$100:$H$165,7,FALSE)</f>
        <v>4808202.5</v>
      </c>
      <c r="K49" s="15"/>
      <c r="L49" s="15"/>
    </row>
    <row r="50" spans="1:12" s="3" customFormat="1" ht="24" x14ac:dyDescent="0.2">
      <c r="A50" s="3" t="s">
        <v>91</v>
      </c>
      <c r="B50" s="12"/>
      <c r="C50" s="17" t="s">
        <v>92</v>
      </c>
      <c r="D50" s="14">
        <f>VLOOKUP(A50,[1]Hoja2!$A$100:$H$165,2,FALSE)</f>
        <v>8946520.1099999994</v>
      </c>
      <c r="E50" s="14">
        <f>VLOOKUP(A50,[1]Hoja2!$A$100:$H$165,3,FALSE)</f>
        <v>-77705.36</v>
      </c>
      <c r="F50" s="14">
        <f t="shared" si="0"/>
        <v>8868814.75</v>
      </c>
      <c r="G50" s="14">
        <f>VLOOKUP(A50,[1]Hoja2!$A$100:$H$165,5,FALSE)</f>
        <v>4197312.8899999997</v>
      </c>
      <c r="H50" s="14">
        <f>VLOOKUP(A50,[1]Hoja2!$A$100:$H$165,6,FALSE)</f>
        <v>4144228.81</v>
      </c>
      <c r="I50" s="14">
        <f>VLOOKUP(A50,[1]Hoja2!$A$100:$H$165,7,FALSE)</f>
        <v>4671501.8600000003</v>
      </c>
      <c r="K50" s="15"/>
      <c r="L50" s="15"/>
    </row>
    <row r="51" spans="1:12" s="3" customFormat="1" ht="15" customHeight="1" x14ac:dyDescent="0.2">
      <c r="A51" s="3" t="s">
        <v>93</v>
      </c>
      <c r="B51" s="12"/>
      <c r="C51" s="16" t="s">
        <v>94</v>
      </c>
      <c r="D51" s="14">
        <f>VLOOKUP(A51,[1]Hoja2!$A$100:$H$165,2,FALSE)</f>
        <v>8707230.1099999994</v>
      </c>
      <c r="E51" s="14">
        <f>VLOOKUP(A51,[1]Hoja2!$A$100:$H$165,3,FALSE)</f>
        <v>-179341</v>
      </c>
      <c r="F51" s="14">
        <f t="shared" si="0"/>
        <v>8527889.1099999994</v>
      </c>
      <c r="G51" s="14">
        <f>VLOOKUP(A51,[1]Hoja2!$A$100:$H$165,5,FALSE)</f>
        <v>4331134.4800000004</v>
      </c>
      <c r="H51" s="14">
        <f>VLOOKUP(A51,[1]Hoja2!$A$100:$H$165,6,FALSE)</f>
        <v>4277056.71</v>
      </c>
      <c r="I51" s="14">
        <f>VLOOKUP(A51,[1]Hoja2!$A$100:$H$165,7,FALSE)</f>
        <v>4196754.63</v>
      </c>
      <c r="K51" s="15"/>
      <c r="L51" s="15"/>
    </row>
    <row r="52" spans="1:12" s="3" customFormat="1" ht="15" customHeight="1" x14ac:dyDescent="0.2">
      <c r="A52" s="3" t="s">
        <v>95</v>
      </c>
      <c r="B52" s="12"/>
      <c r="C52" s="16" t="s">
        <v>96</v>
      </c>
      <c r="D52" s="14">
        <f>VLOOKUP(A52,[1]Hoja2!$A$100:$H$165,2,FALSE)</f>
        <v>2001496.86</v>
      </c>
      <c r="E52" s="14">
        <f>VLOOKUP(A52,[1]Hoja2!$A$100:$H$165,3,FALSE)</f>
        <v>-32478.18</v>
      </c>
      <c r="F52" s="14">
        <f t="shared" si="0"/>
        <v>1969018.6800000002</v>
      </c>
      <c r="G52" s="14">
        <f>VLOOKUP(A52,[1]Hoja2!$A$100:$H$165,5,FALSE)</f>
        <v>1215918.6100000001</v>
      </c>
      <c r="H52" s="14">
        <f>VLOOKUP(A52,[1]Hoja2!$A$100:$H$165,6,FALSE)</f>
        <v>1209088.29</v>
      </c>
      <c r="I52" s="14">
        <f>VLOOKUP(A52,[1]Hoja2!$A$100:$H$165,7,FALSE)</f>
        <v>753100.07</v>
      </c>
      <c r="K52" s="15"/>
      <c r="L52" s="15"/>
    </row>
    <row r="53" spans="1:12" s="3" customFormat="1" ht="34.5" customHeight="1" x14ac:dyDescent="0.2">
      <c r="A53" s="3" t="s">
        <v>97</v>
      </c>
      <c r="B53" s="12"/>
      <c r="C53" s="17" t="s">
        <v>98</v>
      </c>
      <c r="D53" s="14">
        <f>VLOOKUP(A53,[1]Hoja2!$A$100:$H$165,2,FALSE)</f>
        <v>916513.18</v>
      </c>
      <c r="E53" s="14">
        <f>VLOOKUP(A53,[1]Hoja2!$A$100:$H$165,3,FALSE)</f>
        <v>-37760.85</v>
      </c>
      <c r="F53" s="14">
        <f t="shared" si="0"/>
        <v>878752.33000000007</v>
      </c>
      <c r="G53" s="14">
        <f>VLOOKUP(A53,[1]Hoja2!$A$100:$H$165,5,FALSE)</f>
        <v>405510.12</v>
      </c>
      <c r="H53" s="14">
        <f>VLOOKUP(A53,[1]Hoja2!$A$100:$H$165,6,FALSE)</f>
        <v>403036.3</v>
      </c>
      <c r="I53" s="14">
        <f>VLOOKUP(A53,[1]Hoja2!$A$100:$H$165,7,FALSE)</f>
        <v>473242.21</v>
      </c>
      <c r="K53" s="15"/>
      <c r="L53" s="15"/>
    </row>
    <row r="54" spans="1:12" s="3" customFormat="1" ht="24" x14ac:dyDescent="0.2">
      <c r="A54" s="3" t="s">
        <v>99</v>
      </c>
      <c r="B54" s="12"/>
      <c r="C54" s="16" t="s">
        <v>100</v>
      </c>
      <c r="D54" s="14">
        <f>VLOOKUP(A54,[1]Hoja2!$A$100:$H$165,2,FALSE)</f>
        <v>3607772.1</v>
      </c>
      <c r="E54" s="14">
        <f>VLOOKUP(A54,[1]Hoja2!$A$100:$H$165,3,FALSE)</f>
        <v>191053.92</v>
      </c>
      <c r="F54" s="14">
        <f t="shared" si="0"/>
        <v>3798826.02</v>
      </c>
      <c r="G54" s="14">
        <f>VLOOKUP(A54,[1]Hoja2!$A$100:$H$165,5,FALSE)</f>
        <v>2095334.74</v>
      </c>
      <c r="H54" s="14">
        <f>VLOOKUP(A54,[1]Hoja2!$A$100:$H$165,6,FALSE)</f>
        <v>2071945.98</v>
      </c>
      <c r="I54" s="14">
        <f>VLOOKUP(A54,[1]Hoja2!$A$100:$H$165,7,FALSE)</f>
        <v>1703491.28</v>
      </c>
      <c r="K54" s="15"/>
      <c r="L54" s="15"/>
    </row>
    <row r="55" spans="1:12" s="3" customFormat="1" ht="15" customHeight="1" x14ac:dyDescent="0.2">
      <c r="A55" s="3" t="s">
        <v>101</v>
      </c>
      <c r="B55" s="12"/>
      <c r="C55" s="16" t="s">
        <v>102</v>
      </c>
      <c r="D55" s="14">
        <f>VLOOKUP(A55,[1]Hoja2!$A$100:$H$165,2,FALSE)</f>
        <v>3142703.68</v>
      </c>
      <c r="E55" s="14">
        <f>VLOOKUP(A55,[1]Hoja2!$A$100:$H$165,3,FALSE)</f>
        <v>3617004.74</v>
      </c>
      <c r="F55" s="14">
        <f t="shared" si="0"/>
        <v>6759708.4199999999</v>
      </c>
      <c r="G55" s="14">
        <f>VLOOKUP(A55,[1]Hoja2!$A$100:$H$165,5,FALSE)</f>
        <v>4034180.02</v>
      </c>
      <c r="H55" s="14">
        <f>VLOOKUP(A55,[1]Hoja2!$A$100:$H$165,6,FALSE)</f>
        <v>3962105.56</v>
      </c>
      <c r="I55" s="14">
        <f>VLOOKUP(A55,[1]Hoja2!$A$100:$H$165,7,FALSE)</f>
        <v>2725528.4</v>
      </c>
      <c r="K55" s="15"/>
      <c r="L55" s="15"/>
    </row>
    <row r="56" spans="1:12" s="3" customFormat="1" ht="15" customHeight="1" x14ac:dyDescent="0.2">
      <c r="A56" s="3" t="s">
        <v>103</v>
      </c>
      <c r="B56" s="12"/>
      <c r="C56" s="16" t="s">
        <v>104</v>
      </c>
      <c r="D56" s="14">
        <f>VLOOKUP(A56,[1]Hoja2!$A$100:$H$165,2,FALSE)</f>
        <v>20487807.98</v>
      </c>
      <c r="E56" s="14">
        <f>VLOOKUP(A56,[1]Hoja2!$A$100:$H$165,3,FALSE)</f>
        <v>-3450818.26</v>
      </c>
      <c r="F56" s="14">
        <f t="shared" si="0"/>
        <v>17036989.719999999</v>
      </c>
      <c r="G56" s="14">
        <f>VLOOKUP(A56,[1]Hoja2!$A$100:$H$165,5,FALSE)</f>
        <v>10295126.34</v>
      </c>
      <c r="H56" s="14">
        <f>VLOOKUP(A56,[1]Hoja2!$A$100:$H$165,6,FALSE)</f>
        <v>10078126.07</v>
      </c>
      <c r="I56" s="14">
        <f>VLOOKUP(A56,[1]Hoja2!$A$100:$H$165,7,FALSE)</f>
        <v>6741863.3799999999</v>
      </c>
      <c r="K56" s="15"/>
      <c r="L56" s="15"/>
    </row>
    <row r="57" spans="1:12" s="3" customFormat="1" ht="15" customHeight="1" x14ac:dyDescent="0.2">
      <c r="A57" s="3" t="s">
        <v>105</v>
      </c>
      <c r="B57" s="12"/>
      <c r="C57" s="16" t="s">
        <v>106</v>
      </c>
      <c r="D57" s="14">
        <f>VLOOKUP(A57,[1]Hoja2!$A$100:$H$165,2,FALSE)</f>
        <v>335543997.63999999</v>
      </c>
      <c r="E57" s="14">
        <f>VLOOKUP(A57,[1]Hoja2!$A$100:$H$165,3,FALSE)</f>
        <v>5578505.4900000002</v>
      </c>
      <c r="F57" s="14">
        <f t="shared" si="0"/>
        <v>341122503.13</v>
      </c>
      <c r="G57" s="14">
        <f>VLOOKUP(A57,[1]Hoja2!$A$100:$H$165,5,FALSE)</f>
        <v>205389865.09</v>
      </c>
      <c r="H57" s="14">
        <f>VLOOKUP(A57,[1]Hoja2!$A$100:$H$165,6,FALSE)</f>
        <v>196576820.38</v>
      </c>
      <c r="I57" s="14">
        <f>VLOOKUP(A57,[1]Hoja2!$A$100:$H$165,7,FALSE)</f>
        <v>135732638.03999999</v>
      </c>
      <c r="K57" s="15"/>
      <c r="L57" s="15"/>
    </row>
    <row r="58" spans="1:12" s="3" customFormat="1" ht="15" customHeight="1" x14ac:dyDescent="0.2">
      <c r="A58" s="3" t="s">
        <v>107</v>
      </c>
      <c r="B58" s="12"/>
      <c r="C58" s="16" t="s">
        <v>108</v>
      </c>
      <c r="D58" s="14">
        <f>VLOOKUP(A58,[1]Hoja2!$A$100:$H$165,2,FALSE)</f>
        <v>68492409.980000004</v>
      </c>
      <c r="E58" s="14">
        <f>VLOOKUP(A58,[1]Hoja2!$A$100:$H$165,3,FALSE)</f>
        <v>-1981593.88</v>
      </c>
      <c r="F58" s="14">
        <f t="shared" si="0"/>
        <v>66510816.100000001</v>
      </c>
      <c r="G58" s="14">
        <f>VLOOKUP(A58,[1]Hoja2!$A$100:$H$165,5,FALSE)</f>
        <v>39833941.409999996</v>
      </c>
      <c r="H58" s="14">
        <f>VLOOKUP(A58,[1]Hoja2!$A$100:$H$165,6,FALSE)</f>
        <v>34979464.920000002</v>
      </c>
      <c r="I58" s="14">
        <f>VLOOKUP(A58,[1]Hoja2!$A$100:$H$165,7,FALSE)</f>
        <v>26676874.690000001</v>
      </c>
      <c r="K58" s="15"/>
      <c r="L58" s="15"/>
    </row>
    <row r="59" spans="1:12" s="3" customFormat="1" ht="15" customHeight="1" x14ac:dyDescent="0.2">
      <c r="A59" s="3" t="s">
        <v>109</v>
      </c>
      <c r="B59" s="12"/>
      <c r="C59" s="16" t="s">
        <v>110</v>
      </c>
      <c r="D59" s="14">
        <f>VLOOKUP(A59,[1]Hoja2!$A$100:$H$165,2,FALSE)</f>
        <v>4626149.24</v>
      </c>
      <c r="E59" s="14">
        <f>VLOOKUP(A59,[1]Hoja2!$A$100:$H$165,3,FALSE)</f>
        <v>359905.82</v>
      </c>
      <c r="F59" s="14">
        <f t="shared" si="0"/>
        <v>4986055.0600000005</v>
      </c>
      <c r="G59" s="14">
        <f>VLOOKUP(A59,[1]Hoja2!$A$100:$H$165,5,FALSE)</f>
        <v>2833137.84</v>
      </c>
      <c r="H59" s="14">
        <f>VLOOKUP(A59,[1]Hoja2!$A$100:$H$165,6,FALSE)</f>
        <v>2753311.35</v>
      </c>
      <c r="I59" s="14">
        <f>VLOOKUP(A59,[1]Hoja2!$A$100:$H$165,7,FALSE)</f>
        <v>2152917.2200000002</v>
      </c>
      <c r="K59" s="15"/>
      <c r="L59" s="15"/>
    </row>
    <row r="60" spans="1:12" s="3" customFormat="1" ht="15" customHeight="1" x14ac:dyDescent="0.2">
      <c r="A60" s="3" t="s">
        <v>111</v>
      </c>
      <c r="B60" s="12"/>
      <c r="C60" s="16" t="s">
        <v>112</v>
      </c>
      <c r="D60" s="14">
        <f>VLOOKUP(A60,[1]Hoja2!$A$100:$H$165,2,FALSE)</f>
        <v>1182125.1399999999</v>
      </c>
      <c r="E60" s="14">
        <f>VLOOKUP(A60,[1]Hoja2!$A$100:$H$165,3,FALSE)</f>
        <v>686971.16</v>
      </c>
      <c r="F60" s="14">
        <f t="shared" si="0"/>
        <v>1869096.2999999998</v>
      </c>
      <c r="G60" s="14">
        <f>VLOOKUP(A60,[1]Hoja2!$A$100:$H$165,5,FALSE)</f>
        <v>1227806.18</v>
      </c>
      <c r="H60" s="14">
        <f>VLOOKUP(A60,[1]Hoja2!$A$100:$H$165,6,FALSE)</f>
        <v>1213521.49</v>
      </c>
      <c r="I60" s="14">
        <f>VLOOKUP(A60,[1]Hoja2!$A$100:$H$165,7,FALSE)</f>
        <v>641290.12</v>
      </c>
      <c r="K60" s="15"/>
      <c r="L60" s="15"/>
    </row>
    <row r="61" spans="1:12" s="3" customFormat="1" ht="15" customHeight="1" x14ac:dyDescent="0.2">
      <c r="A61" s="3" t="s">
        <v>113</v>
      </c>
      <c r="B61" s="12"/>
      <c r="C61" s="18" t="s">
        <v>114</v>
      </c>
      <c r="D61" s="14">
        <f>VLOOKUP(A61,[1]Hoja2!$A$100:$H$165,2,FALSE)</f>
        <v>100832429.28</v>
      </c>
      <c r="E61" s="14">
        <f>VLOOKUP(A61,[1]Hoja2!$A$100:$H$165,3,FALSE)</f>
        <v>13819441.379999999</v>
      </c>
      <c r="F61" s="14">
        <f t="shared" si="0"/>
        <v>114651870.66</v>
      </c>
      <c r="G61" s="14">
        <f>VLOOKUP(A61,[1]Hoja2!$A$100:$H$165,5,FALSE)</f>
        <v>4253652.6500000004</v>
      </c>
      <c r="H61" s="14">
        <f>VLOOKUP(A61,[1]Hoja2!$A$100:$H$165,6,FALSE)</f>
        <v>4110009.94</v>
      </c>
      <c r="I61" s="14">
        <f>VLOOKUP(A61,[1]Hoja2!$A$100:$H$165,7,FALSE)</f>
        <v>110398218.01000001</v>
      </c>
      <c r="K61" s="15"/>
      <c r="L61" s="15"/>
    </row>
    <row r="62" spans="1:12" s="3" customFormat="1" ht="24" x14ac:dyDescent="0.2">
      <c r="A62" s="3" t="s">
        <v>115</v>
      </c>
      <c r="B62" s="12"/>
      <c r="C62" s="16" t="s">
        <v>116</v>
      </c>
      <c r="D62" s="14">
        <f>VLOOKUP(A62,[1]Hoja2!$A$100:$H$165,2,FALSE)</f>
        <v>8333796.2799999993</v>
      </c>
      <c r="E62" s="14">
        <f>VLOOKUP(A62,[1]Hoja2!$A$100:$H$165,3,FALSE)</f>
        <v>459762.8</v>
      </c>
      <c r="F62" s="14">
        <f t="shared" si="0"/>
        <v>8793559.0800000001</v>
      </c>
      <c r="G62" s="14">
        <f>VLOOKUP(A62,[1]Hoja2!$A$100:$H$165,5,FALSE)</f>
        <v>5390481.2700000005</v>
      </c>
      <c r="H62" s="14">
        <f>VLOOKUP(A62,[1]Hoja2!$A$100:$H$165,6,FALSE)</f>
        <v>5290541.5500000007</v>
      </c>
      <c r="I62" s="14">
        <f>VLOOKUP(A62,[1]Hoja2!$A$100:$H$165,7,FALSE)</f>
        <v>3403077.8099999996</v>
      </c>
      <c r="K62" s="15"/>
      <c r="L62" s="15"/>
    </row>
    <row r="63" spans="1:12" s="3" customFormat="1" ht="15" customHeight="1" x14ac:dyDescent="0.2">
      <c r="A63" s="3" t="s">
        <v>117</v>
      </c>
      <c r="B63" s="12"/>
      <c r="C63" s="16" t="s">
        <v>118</v>
      </c>
      <c r="D63" s="14">
        <f>VLOOKUP(A63,[1]Hoja2!$A$100:$H$165,2,FALSE)</f>
        <v>15461023.709999999</v>
      </c>
      <c r="E63" s="14">
        <f>VLOOKUP(A63,[1]Hoja2!$A$100:$H$165,3,FALSE)</f>
        <v>-900058.36</v>
      </c>
      <c r="F63" s="14">
        <f t="shared" si="0"/>
        <v>14560965.35</v>
      </c>
      <c r="G63" s="14">
        <f>VLOOKUP(A63,[1]Hoja2!$A$100:$H$165,5,FALSE)</f>
        <v>7792714.0499999998</v>
      </c>
      <c r="H63" s="14">
        <f>VLOOKUP(A63,[1]Hoja2!$A$100:$H$165,6,FALSE)</f>
        <v>7477585.6799999997</v>
      </c>
      <c r="I63" s="14">
        <f>VLOOKUP(A63,[1]Hoja2!$A$100:$H$165,7,FALSE)</f>
        <v>6768251.2999999998</v>
      </c>
      <c r="K63" s="15"/>
      <c r="L63" s="15"/>
    </row>
    <row r="64" spans="1:12" s="3" customFormat="1" ht="15" customHeight="1" x14ac:dyDescent="0.2">
      <c r="A64" s="3" t="s">
        <v>119</v>
      </c>
      <c r="B64" s="12"/>
      <c r="C64" s="16" t="s">
        <v>120</v>
      </c>
      <c r="D64" s="14">
        <f>VLOOKUP(A64,[1]Hoja2!$A$100:$H$165,2,FALSE)</f>
        <v>5142925.5999999996</v>
      </c>
      <c r="E64" s="14">
        <f>VLOOKUP(A64,[1]Hoja2!$A$100:$H$165,3,FALSE)</f>
        <v>9613714.9499999993</v>
      </c>
      <c r="F64" s="14">
        <f t="shared" si="0"/>
        <v>14756640.549999999</v>
      </c>
      <c r="G64" s="14">
        <f>VLOOKUP(A64,[1]Hoja2!$A$100:$H$165,5,FALSE)</f>
        <v>12605355.84</v>
      </c>
      <c r="H64" s="14">
        <f>VLOOKUP(A64,[1]Hoja2!$A$100:$H$165,6,FALSE)</f>
        <v>10876470.959999999</v>
      </c>
      <c r="I64" s="14">
        <f>VLOOKUP(A64,[1]Hoja2!$A$100:$H$165,7,FALSE)</f>
        <v>2151284.71</v>
      </c>
      <c r="K64" s="15"/>
      <c r="L64" s="15"/>
    </row>
    <row r="65" spans="1:15" s="3" customFormat="1" ht="15" customHeight="1" x14ac:dyDescent="0.2">
      <c r="A65" s="3" t="s">
        <v>121</v>
      </c>
      <c r="B65" s="12"/>
      <c r="C65" s="16" t="s">
        <v>122</v>
      </c>
      <c r="D65" s="14">
        <f>VLOOKUP(A65,[1]Hoja2!$A$100:$H$165,2,FALSE)</f>
        <v>139214.64000000001</v>
      </c>
      <c r="E65" s="14">
        <f>VLOOKUP(A65,[1]Hoja2!$A$100:$H$165,3,FALSE)</f>
        <v>80000</v>
      </c>
      <c r="F65" s="14">
        <f t="shared" si="0"/>
        <v>219214.64</v>
      </c>
      <c r="G65" s="14">
        <f>VLOOKUP(A65,[1]Hoja2!$A$100:$H$165,5,FALSE)</f>
        <v>134528.67000000001</v>
      </c>
      <c r="H65" s="14">
        <f>VLOOKUP(A65,[1]Hoja2!$A$100:$H$165,6,FALSE)</f>
        <v>134528.67000000001</v>
      </c>
      <c r="I65" s="14">
        <f>VLOOKUP(A65,[1]Hoja2!$A$100:$H$165,7,FALSE)</f>
        <v>84685.97</v>
      </c>
      <c r="K65" s="15"/>
      <c r="L65" s="15"/>
    </row>
    <row r="66" spans="1:15" s="3" customFormat="1" ht="15" customHeight="1" x14ac:dyDescent="0.2">
      <c r="A66" s="3" t="s">
        <v>123</v>
      </c>
      <c r="B66" s="12"/>
      <c r="C66" s="16" t="s">
        <v>124</v>
      </c>
      <c r="D66" s="14">
        <f>VLOOKUP(A66,[1]Hoja2!$A$100:$H$165,2,FALSE)</f>
        <v>3307930.86</v>
      </c>
      <c r="E66" s="14">
        <f>VLOOKUP(A66,[1]Hoja2!$A$100:$H$165,3,FALSE)</f>
        <v>736220.56</v>
      </c>
      <c r="F66" s="14">
        <f t="shared" si="0"/>
        <v>4044151.42</v>
      </c>
      <c r="G66" s="14">
        <f>VLOOKUP(A66,[1]Hoja2!$A$100:$H$165,5,FALSE)</f>
        <v>2248161.94</v>
      </c>
      <c r="H66" s="14">
        <f>VLOOKUP(A66,[1]Hoja2!$A$100:$H$165,6,FALSE)</f>
        <v>2160287.96</v>
      </c>
      <c r="I66" s="14">
        <f>VLOOKUP(A66,[1]Hoja2!$A$100:$H$165,7,FALSE)</f>
        <v>1795989.48</v>
      </c>
      <c r="K66" s="15"/>
      <c r="L66" s="15"/>
    </row>
    <row r="67" spans="1:15" s="3" customFormat="1" ht="15" customHeight="1" x14ac:dyDescent="0.2">
      <c r="A67" s="3" t="s">
        <v>125</v>
      </c>
      <c r="B67" s="12"/>
      <c r="C67" s="16" t="s">
        <v>126</v>
      </c>
      <c r="D67" s="14">
        <f>VLOOKUP(A67,[1]Hoja2!$A$100:$H$165,2,FALSE)</f>
        <v>16238295.379999999</v>
      </c>
      <c r="E67" s="14">
        <f>VLOOKUP(A67,[1]Hoja2!$A$100:$H$165,3,FALSE)</f>
        <v>2393241.89</v>
      </c>
      <c r="F67" s="14">
        <f t="shared" si="0"/>
        <v>18631537.27</v>
      </c>
      <c r="G67" s="14">
        <f>VLOOKUP(A67,[1]Hoja2!$A$100:$H$165,5,FALSE)</f>
        <v>7937064.8899999997</v>
      </c>
      <c r="H67" s="14">
        <f>VLOOKUP(A67,[1]Hoja2!$A$100:$H$165,6,FALSE)</f>
        <v>6630090.21</v>
      </c>
      <c r="I67" s="14">
        <f>VLOOKUP(A67,[1]Hoja2!$A$100:$H$165,7,FALSE)</f>
        <v>10694472.380000001</v>
      </c>
      <c r="K67" s="15"/>
      <c r="L67" s="15"/>
    </row>
    <row r="68" spans="1:15" s="3" customFormat="1" ht="15" customHeight="1" x14ac:dyDescent="0.2">
      <c r="A68" s="3" t="s">
        <v>127</v>
      </c>
      <c r="B68" s="12"/>
      <c r="C68" s="16" t="s">
        <v>128</v>
      </c>
      <c r="D68" s="14">
        <f>VLOOKUP(A68,[1]Hoja2!$A$100:$H$165,2,FALSE)</f>
        <v>2718144.69</v>
      </c>
      <c r="E68" s="14">
        <f>VLOOKUP(A68,[1]Hoja2!$A$100:$H$165,3,FALSE)</f>
        <v>53490.89</v>
      </c>
      <c r="F68" s="14">
        <f t="shared" si="0"/>
        <v>2771635.58</v>
      </c>
      <c r="G68" s="14">
        <f>VLOOKUP(A68,[1]Hoja2!$A$100:$H$165,5,FALSE)</f>
        <v>1243277.99</v>
      </c>
      <c r="H68" s="14">
        <f>VLOOKUP(A68,[1]Hoja2!$A$100:$H$165,6,FALSE)</f>
        <v>1180117.57</v>
      </c>
      <c r="I68" s="14">
        <f>VLOOKUP(A68,[1]Hoja2!$A$100:$H$165,7,FALSE)</f>
        <v>1528357.59</v>
      </c>
      <c r="K68" s="15"/>
      <c r="L68" s="15"/>
    </row>
    <row r="69" spans="1:15" s="3" customFormat="1" ht="15.75" customHeight="1" x14ac:dyDescent="0.2">
      <c r="A69" s="3" t="s">
        <v>129</v>
      </c>
      <c r="B69" s="12"/>
      <c r="C69" s="16" t="s">
        <v>130</v>
      </c>
      <c r="D69" s="14">
        <f>VLOOKUP(A69,[1]Hoja2!$A$100:$H$165,2,FALSE)</f>
        <v>1942062.48</v>
      </c>
      <c r="E69" s="14">
        <f>VLOOKUP(A69,[1]Hoja2!$A$100:$H$165,3,FALSE)</f>
        <v>19356.48</v>
      </c>
      <c r="F69" s="14">
        <f t="shared" si="0"/>
        <v>1961418.96</v>
      </c>
      <c r="G69" s="14">
        <f>VLOOKUP(A69,[1]Hoja2!$A$100:$H$165,5,FALSE)</f>
        <v>1098442.07</v>
      </c>
      <c r="H69" s="14">
        <f>VLOOKUP(A69,[1]Hoja2!$A$100:$H$165,6,FALSE)</f>
        <v>1078539.79</v>
      </c>
      <c r="I69" s="14">
        <f>VLOOKUP(A69,[1]Hoja2!$A$100:$H$165,7,FALSE)</f>
        <v>862976.89</v>
      </c>
      <c r="K69" s="15"/>
      <c r="L69" s="15"/>
    </row>
    <row r="70" spans="1:15" s="3" customFormat="1" ht="12" customHeight="1" x14ac:dyDescent="0.2">
      <c r="A70" s="3" t="s">
        <v>131</v>
      </c>
      <c r="B70" s="12"/>
      <c r="C70" s="16" t="s">
        <v>132</v>
      </c>
      <c r="D70" s="14">
        <f>VLOOKUP(A70,[1]Hoja2!$A$100:$H$165,2,FALSE)</f>
        <v>0</v>
      </c>
      <c r="E70" s="14">
        <f>VLOOKUP(A70,[1]Hoja2!$A$100:$H$165,3,FALSE)</f>
        <v>342948.88</v>
      </c>
      <c r="F70" s="14">
        <f t="shared" si="0"/>
        <v>342948.88</v>
      </c>
      <c r="G70" s="14">
        <f>VLOOKUP(A70,[1]Hoja2!$A$100:$H$165,5,FALSE)</f>
        <v>0</v>
      </c>
      <c r="H70" s="14">
        <f>VLOOKUP(A70,[1]Hoja2!$A$100:$H$165,6,FALSE)</f>
        <v>0</v>
      </c>
      <c r="I70" s="14">
        <f>VLOOKUP(A70,[1]Hoja2!$A$100:$H$165,7,FALSE)</f>
        <v>342948.88</v>
      </c>
      <c r="K70" s="15"/>
      <c r="L70" s="15"/>
    </row>
    <row r="71" spans="1:15" s="3" customFormat="1" ht="12.75" customHeight="1" x14ac:dyDescent="0.2">
      <c r="A71" s="3" t="s">
        <v>133</v>
      </c>
      <c r="B71" s="12"/>
      <c r="C71" s="19" t="s">
        <v>134</v>
      </c>
      <c r="D71" s="14">
        <f>VLOOKUP(A71,[1]Hoja2!$A$100:$H$165,2,FALSE)</f>
        <v>0</v>
      </c>
      <c r="E71" s="14">
        <f>VLOOKUP(A71,[1]Hoja2!$A$100:$H$165,3,FALSE)</f>
        <v>36050</v>
      </c>
      <c r="F71" s="14">
        <f t="shared" si="0"/>
        <v>36050</v>
      </c>
      <c r="G71" s="14">
        <f>VLOOKUP(A71,[1]Hoja2!$A$100:$H$165,5,FALSE)</f>
        <v>0</v>
      </c>
      <c r="H71" s="14">
        <f>VLOOKUP(A71,[1]Hoja2!$A$100:$H$165,6,FALSE)</f>
        <v>0</v>
      </c>
      <c r="I71" s="14">
        <f>VLOOKUP(A71,[1]Hoja2!$A$100:$H$165,7,FALSE)</f>
        <v>36050</v>
      </c>
      <c r="K71" s="15"/>
      <c r="L71" s="15"/>
    </row>
    <row r="72" spans="1:15" s="3" customFormat="1" x14ac:dyDescent="0.2">
      <c r="B72" s="20"/>
      <c r="C72" s="21"/>
      <c r="D72" s="22"/>
      <c r="E72" s="23"/>
      <c r="F72" s="23"/>
      <c r="G72" s="23"/>
      <c r="H72" s="23"/>
      <c r="I72" s="23"/>
      <c r="K72" s="15"/>
    </row>
    <row r="73" spans="1:15" s="3" customFormat="1" x14ac:dyDescent="0.2">
      <c r="B73" s="24"/>
      <c r="C73" s="25" t="s">
        <v>135</v>
      </c>
      <c r="D73" s="26">
        <f t="shared" ref="D73:I73" si="1">SUM(D12:D72)</f>
        <v>7872005773.8500004</v>
      </c>
      <c r="E73" s="26">
        <f t="shared" si="1"/>
        <v>31623986.43</v>
      </c>
      <c r="F73" s="26">
        <f t="shared" si="1"/>
        <v>7903629760.2800026</v>
      </c>
      <c r="G73" s="26">
        <f t="shared" si="1"/>
        <v>5437955562.2200022</v>
      </c>
      <c r="H73" s="26">
        <f t="shared" si="1"/>
        <v>5104428552.8099995</v>
      </c>
      <c r="I73" s="26">
        <f t="shared" si="1"/>
        <v>2465674198.0600009</v>
      </c>
    </row>
    <row r="75" spans="1:15" s="27" customFormat="1" ht="15" x14ac:dyDescent="0.25">
      <c r="B75" s="3" t="s">
        <v>136</v>
      </c>
      <c r="C75" s="3"/>
      <c r="D75" s="3"/>
      <c r="E75" s="3"/>
      <c r="F75" s="3"/>
      <c r="G75" s="3"/>
      <c r="H75" s="3"/>
      <c r="I75" s="3"/>
      <c r="J75" s="1"/>
      <c r="K75" s="1"/>
      <c r="L75" s="1"/>
      <c r="M75" s="1"/>
      <c r="N75" s="1"/>
      <c r="O75" s="1"/>
    </row>
    <row r="76" spans="1:15" x14ac:dyDescent="0.2">
      <c r="B76" s="3"/>
      <c r="C76" s="3"/>
      <c r="D76" s="3"/>
      <c r="E76" s="3"/>
      <c r="F76" s="3"/>
      <c r="G76" s="3"/>
      <c r="H76" s="3"/>
      <c r="I76" s="3"/>
    </row>
    <row r="77" spans="1:15" x14ac:dyDescent="0.2">
      <c r="B77" s="3"/>
      <c r="C77" s="3"/>
      <c r="D77" s="3"/>
      <c r="E77" s="3"/>
      <c r="F77" s="3"/>
      <c r="G77" s="3"/>
      <c r="H77" s="3"/>
      <c r="I77" s="3"/>
    </row>
    <row r="78" spans="1:15" x14ac:dyDescent="0.2">
      <c r="B78" s="3"/>
      <c r="C78" s="3"/>
      <c r="D78" s="3"/>
      <c r="E78" s="3"/>
      <c r="F78" s="3"/>
      <c r="G78" s="3"/>
      <c r="H78" s="3"/>
      <c r="I78" s="3"/>
    </row>
    <row r="79" spans="1:15" x14ac:dyDescent="0.2">
      <c r="B79" s="3"/>
      <c r="C79" s="3"/>
      <c r="D79" s="3"/>
      <c r="E79" s="3"/>
      <c r="F79" s="3"/>
      <c r="G79" s="3"/>
      <c r="H79" s="3"/>
      <c r="I79" s="3"/>
    </row>
    <row r="80" spans="1:15" x14ac:dyDescent="0.2">
      <c r="B80" s="3"/>
      <c r="C80" s="3"/>
      <c r="D80" s="3"/>
      <c r="E80" s="3"/>
      <c r="F80" s="3"/>
      <c r="G80" s="28"/>
      <c r="H80" s="28"/>
      <c r="I80" s="28"/>
    </row>
    <row r="81" spans="2:10" ht="15" customHeight="1" x14ac:dyDescent="0.2">
      <c r="B81" s="3"/>
      <c r="C81" s="49"/>
      <c r="D81" s="49"/>
      <c r="E81" s="29"/>
      <c r="F81" s="29"/>
      <c r="G81" s="48"/>
      <c r="H81" s="48"/>
      <c r="I81" s="48"/>
      <c r="J81" s="29"/>
    </row>
    <row r="82" spans="2:10" ht="12" customHeight="1" x14ac:dyDescent="0.2">
      <c r="B82" s="3"/>
      <c r="C82" s="49"/>
      <c r="D82" s="49"/>
      <c r="E82" s="30"/>
      <c r="F82" s="30"/>
      <c r="G82" s="48"/>
      <c r="H82" s="48"/>
      <c r="I82" s="48"/>
      <c r="J82" s="30"/>
    </row>
    <row r="83" spans="2:10" x14ac:dyDescent="0.2">
      <c r="B83" s="3"/>
      <c r="C83" s="31"/>
      <c r="D83" s="32"/>
      <c r="E83" s="32"/>
      <c r="F83" s="32"/>
      <c r="G83" s="32"/>
      <c r="H83" s="32"/>
      <c r="I83" s="32"/>
    </row>
    <row r="84" spans="2:10" x14ac:dyDescent="0.2">
      <c r="B84" s="3"/>
      <c r="C84" s="31"/>
      <c r="D84" s="32"/>
      <c r="E84" s="32"/>
      <c r="F84" s="32"/>
      <c r="G84" s="32"/>
      <c r="H84" s="32"/>
      <c r="I84" s="32"/>
    </row>
    <row r="85" spans="2:10" x14ac:dyDescent="0.2">
      <c r="B85" s="3"/>
      <c r="C85" s="31"/>
      <c r="D85" s="32"/>
      <c r="E85" s="32"/>
      <c r="F85" s="32"/>
      <c r="G85" s="32"/>
      <c r="H85" s="32"/>
      <c r="I85" s="32"/>
    </row>
    <row r="86" spans="2:10" x14ac:dyDescent="0.2">
      <c r="B86" s="3"/>
      <c r="C86" s="46"/>
      <c r="D86" s="46"/>
      <c r="E86" s="32"/>
      <c r="F86" s="32"/>
      <c r="G86" s="50"/>
      <c r="H86" s="50"/>
      <c r="I86" s="50"/>
    </row>
    <row r="87" spans="2:10" x14ac:dyDescent="0.2">
      <c r="B87" s="3"/>
      <c r="C87" s="46"/>
      <c r="D87" s="46"/>
      <c r="E87" s="33"/>
      <c r="F87" s="33"/>
      <c r="G87" s="47"/>
      <c r="H87" s="47"/>
      <c r="I87" s="47"/>
    </row>
    <row r="88" spans="2:10" x14ac:dyDescent="0.2">
      <c r="B88" s="3"/>
      <c r="C88" s="46"/>
      <c r="D88" s="46"/>
      <c r="E88" s="33"/>
      <c r="F88" s="33"/>
      <c r="G88" s="50"/>
      <c r="H88" s="50"/>
      <c r="I88" s="50"/>
    </row>
    <row r="96" spans="2:10" ht="20.25" customHeight="1" x14ac:dyDescent="0.2"/>
    <row r="97" spans="2:9" ht="12" customHeight="1" x14ac:dyDescent="0.2">
      <c r="B97" s="51" t="s">
        <v>0</v>
      </c>
      <c r="C97" s="51"/>
      <c r="D97" s="51"/>
      <c r="E97" s="51"/>
      <c r="F97" s="51"/>
      <c r="G97" s="51"/>
      <c r="H97" s="51"/>
      <c r="I97" s="51"/>
    </row>
    <row r="98" spans="2:9" ht="10.5" customHeight="1" x14ac:dyDescent="0.2">
      <c r="B98" s="51" t="s">
        <v>1</v>
      </c>
      <c r="C98" s="51"/>
      <c r="D98" s="51"/>
      <c r="E98" s="51"/>
      <c r="F98" s="51"/>
      <c r="G98" s="51"/>
      <c r="H98" s="51"/>
      <c r="I98" s="51"/>
    </row>
    <row r="99" spans="2:9" ht="10.5" customHeight="1" x14ac:dyDescent="0.2">
      <c r="B99" s="51" t="s">
        <v>2</v>
      </c>
      <c r="C99" s="51"/>
      <c r="D99" s="51"/>
      <c r="E99" s="51"/>
      <c r="F99" s="51"/>
      <c r="G99" s="51"/>
      <c r="H99" s="51"/>
      <c r="I99" s="51"/>
    </row>
    <row r="100" spans="2:9" ht="10.5" customHeight="1" x14ac:dyDescent="0.2">
      <c r="B100" s="51" t="s">
        <v>137</v>
      </c>
      <c r="C100" s="51"/>
      <c r="D100" s="51"/>
      <c r="E100" s="51"/>
      <c r="F100" s="51"/>
      <c r="G100" s="51"/>
      <c r="H100" s="51"/>
      <c r="I100" s="51"/>
    </row>
    <row r="101" spans="2:9" ht="9.75" customHeight="1" x14ac:dyDescent="0.2">
      <c r="B101" s="51" t="s">
        <v>4</v>
      </c>
      <c r="C101" s="51"/>
      <c r="D101" s="51"/>
      <c r="E101" s="51"/>
      <c r="F101" s="51"/>
      <c r="G101" s="51"/>
      <c r="H101" s="51"/>
      <c r="I101" s="51"/>
    </row>
    <row r="102" spans="2:9" x14ac:dyDescent="0.2">
      <c r="B102" s="4"/>
      <c r="C102" s="4"/>
      <c r="D102" s="4"/>
      <c r="E102" s="4"/>
      <c r="F102" s="4"/>
      <c r="G102" s="4"/>
      <c r="H102" s="4"/>
      <c r="I102" s="4"/>
    </row>
    <row r="103" spans="2:9" x14ac:dyDescent="0.2">
      <c r="B103" s="3"/>
      <c r="C103" s="5"/>
      <c r="D103" s="5"/>
      <c r="E103" s="5"/>
      <c r="F103" s="5"/>
      <c r="G103" s="5"/>
      <c r="H103" s="5"/>
      <c r="I103" s="5"/>
    </row>
    <row r="104" spans="2:9" x14ac:dyDescent="0.2">
      <c r="B104" s="52" t="s">
        <v>5</v>
      </c>
      <c r="C104" s="53"/>
      <c r="D104" s="56" t="s">
        <v>6</v>
      </c>
      <c r="E104" s="57"/>
      <c r="F104" s="57"/>
      <c r="G104" s="57"/>
      <c r="H104" s="58"/>
      <c r="I104" s="59" t="s">
        <v>7</v>
      </c>
    </row>
    <row r="105" spans="2:9" ht="24" x14ac:dyDescent="0.2">
      <c r="B105" s="54"/>
      <c r="C105" s="55"/>
      <c r="D105" s="6" t="s">
        <v>8</v>
      </c>
      <c r="E105" s="6" t="s">
        <v>9</v>
      </c>
      <c r="F105" s="6" t="s">
        <v>10</v>
      </c>
      <c r="G105" s="6" t="s">
        <v>11</v>
      </c>
      <c r="H105" s="6" t="s">
        <v>12</v>
      </c>
      <c r="I105" s="60"/>
    </row>
    <row r="106" spans="2:9" x14ac:dyDescent="0.2">
      <c r="B106" s="54"/>
      <c r="C106" s="55"/>
      <c r="D106" s="7">
        <v>1</v>
      </c>
      <c r="E106" s="7">
        <v>2</v>
      </c>
      <c r="F106" s="7" t="s">
        <v>13</v>
      </c>
      <c r="G106" s="7">
        <v>4</v>
      </c>
      <c r="H106" s="7">
        <v>5</v>
      </c>
      <c r="I106" s="7" t="s">
        <v>138</v>
      </c>
    </row>
    <row r="107" spans="2:9" x14ac:dyDescent="0.2">
      <c r="B107" s="12"/>
      <c r="C107" s="34"/>
      <c r="D107" s="14"/>
      <c r="E107" s="14"/>
      <c r="F107" s="14"/>
      <c r="G107" s="14"/>
      <c r="H107" s="14"/>
      <c r="I107" s="14"/>
    </row>
    <row r="108" spans="2:9" x14ac:dyDescent="0.2">
      <c r="B108" s="12"/>
      <c r="C108" s="35" t="s">
        <v>139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</row>
    <row r="109" spans="2:9" x14ac:dyDescent="0.2">
      <c r="B109" s="12"/>
      <c r="C109" s="35"/>
      <c r="D109" s="14"/>
      <c r="E109" s="14"/>
      <c r="F109" s="14"/>
      <c r="G109" s="14"/>
      <c r="H109" s="14"/>
      <c r="I109" s="14"/>
    </row>
    <row r="110" spans="2:9" x14ac:dyDescent="0.2">
      <c r="B110" s="12"/>
      <c r="C110" s="14" t="s">
        <v>140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</row>
    <row r="111" spans="2:9" x14ac:dyDescent="0.2">
      <c r="B111" s="12"/>
      <c r="C111" s="35"/>
      <c r="D111" s="14"/>
      <c r="E111" s="14"/>
      <c r="F111" s="14"/>
      <c r="G111" s="14"/>
      <c r="H111" s="14"/>
      <c r="I111" s="14"/>
    </row>
    <row r="112" spans="2:9" x14ac:dyDescent="0.2">
      <c r="B112" s="12"/>
      <c r="C112" s="35" t="s">
        <v>141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</row>
    <row r="113" spans="2:9" x14ac:dyDescent="0.2">
      <c r="B113" s="12"/>
      <c r="C113" s="35"/>
      <c r="D113" s="14"/>
      <c r="E113" s="14"/>
      <c r="F113" s="14"/>
      <c r="G113" s="14"/>
      <c r="H113" s="14"/>
      <c r="I113" s="14"/>
    </row>
    <row r="114" spans="2:9" x14ac:dyDescent="0.2">
      <c r="B114" s="12"/>
      <c r="C114" s="35" t="s">
        <v>142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</row>
    <row r="115" spans="2:9" x14ac:dyDescent="0.2">
      <c r="B115" s="12"/>
      <c r="C115" s="35"/>
      <c r="D115" s="14"/>
      <c r="E115" s="14"/>
      <c r="F115" s="14"/>
      <c r="G115" s="14"/>
      <c r="H115" s="14"/>
      <c r="I115" s="14"/>
    </row>
    <row r="116" spans="2:9" x14ac:dyDescent="0.2">
      <c r="B116" s="36"/>
      <c r="C116" s="37" t="s">
        <v>135</v>
      </c>
      <c r="D116" s="38">
        <f>SUM(D108:D115)</f>
        <v>0</v>
      </c>
      <c r="E116" s="38">
        <f t="shared" ref="E116:I116" si="2">SUM(E108:E115)</f>
        <v>0</v>
      </c>
      <c r="F116" s="38">
        <f t="shared" si="2"/>
        <v>0</v>
      </c>
      <c r="G116" s="38">
        <f t="shared" si="2"/>
        <v>0</v>
      </c>
      <c r="H116" s="38">
        <f t="shared" si="2"/>
        <v>0</v>
      </c>
      <c r="I116" s="38">
        <f t="shared" si="2"/>
        <v>0</v>
      </c>
    </row>
    <row r="117" spans="2:9" x14ac:dyDescent="0.2">
      <c r="B117" s="3"/>
      <c r="C117" s="3"/>
      <c r="D117" s="3"/>
      <c r="E117" s="3"/>
      <c r="F117" s="3"/>
      <c r="G117" s="3"/>
      <c r="H117" s="3"/>
      <c r="I117" s="3"/>
    </row>
    <row r="118" spans="2:9" x14ac:dyDescent="0.2">
      <c r="B118" s="3" t="s">
        <v>136</v>
      </c>
      <c r="C118" s="3"/>
      <c r="D118" s="3"/>
      <c r="E118" s="3"/>
      <c r="F118" s="3"/>
      <c r="G118" s="3"/>
      <c r="H118" s="3"/>
      <c r="I118" s="3"/>
    </row>
    <row r="119" spans="2:9" x14ac:dyDescent="0.2">
      <c r="B119" s="3"/>
      <c r="C119" s="3"/>
      <c r="D119" s="3"/>
      <c r="E119" s="3"/>
      <c r="F119" s="3"/>
      <c r="G119" s="3"/>
      <c r="H119" s="3"/>
      <c r="I119" s="3"/>
    </row>
    <row r="120" spans="2:9" x14ac:dyDescent="0.2">
      <c r="B120" s="3"/>
      <c r="C120" s="3"/>
      <c r="D120" s="15"/>
      <c r="E120" s="15"/>
      <c r="F120" s="15"/>
      <c r="G120" s="15"/>
      <c r="H120" s="15"/>
      <c r="I120" s="15"/>
    </row>
    <row r="121" spans="2:9" x14ac:dyDescent="0.2">
      <c r="B121" s="3"/>
      <c r="C121" s="3"/>
      <c r="D121" s="3"/>
      <c r="E121" s="3"/>
      <c r="F121" s="3"/>
      <c r="G121" s="3"/>
      <c r="H121" s="3"/>
      <c r="I121" s="3"/>
    </row>
    <row r="122" spans="2:9" x14ac:dyDescent="0.2">
      <c r="B122" s="3"/>
      <c r="C122" s="39"/>
      <c r="D122" s="39"/>
      <c r="E122" s="39"/>
      <c r="F122" s="39"/>
      <c r="G122" s="39"/>
      <c r="H122" s="39"/>
      <c r="I122" s="39"/>
    </row>
    <row r="123" spans="2:9" ht="15" customHeight="1" x14ac:dyDescent="0.2">
      <c r="B123" s="3"/>
      <c r="C123" s="48"/>
      <c r="D123" s="48"/>
      <c r="E123" s="40"/>
      <c r="F123" s="40"/>
      <c r="G123" s="48"/>
      <c r="H123" s="48"/>
      <c r="I123" s="48"/>
    </row>
    <row r="124" spans="2:9" ht="12" customHeight="1" x14ac:dyDescent="0.2">
      <c r="B124" s="3"/>
      <c r="C124" s="49"/>
      <c r="D124" s="49"/>
      <c r="E124" s="40"/>
      <c r="F124" s="40"/>
      <c r="G124" s="48"/>
      <c r="H124" s="48"/>
      <c r="I124" s="48"/>
    </row>
    <row r="125" spans="2:9" x14ac:dyDescent="0.2">
      <c r="B125" s="3"/>
      <c r="C125" s="31"/>
      <c r="D125" s="32"/>
      <c r="E125" s="32"/>
      <c r="F125" s="32"/>
      <c r="G125" s="32"/>
      <c r="H125" s="32"/>
      <c r="I125" s="32"/>
    </row>
    <row r="126" spans="2:9" x14ac:dyDescent="0.2">
      <c r="B126" s="3"/>
      <c r="C126" s="31"/>
      <c r="D126" s="32"/>
      <c r="E126" s="32"/>
      <c r="F126" s="32"/>
      <c r="G126" s="32"/>
      <c r="H126" s="32"/>
      <c r="I126" s="32"/>
    </row>
    <row r="127" spans="2:9" x14ac:dyDescent="0.2">
      <c r="B127" s="3"/>
      <c r="C127" s="31"/>
      <c r="D127" s="32"/>
      <c r="E127" s="32"/>
      <c r="F127" s="32"/>
      <c r="G127" s="32"/>
      <c r="H127" s="32"/>
      <c r="I127" s="32"/>
    </row>
    <row r="128" spans="2:9" x14ac:dyDescent="0.2">
      <c r="B128" s="3"/>
      <c r="C128" s="31"/>
      <c r="D128" s="32"/>
      <c r="E128" s="32"/>
      <c r="F128" s="32"/>
      <c r="G128" s="32"/>
      <c r="H128" s="32"/>
      <c r="I128" s="32"/>
    </row>
    <row r="129" spans="2:9" x14ac:dyDescent="0.2">
      <c r="B129" s="3"/>
      <c r="C129" s="46"/>
      <c r="D129" s="46"/>
      <c r="E129" s="33"/>
      <c r="F129" s="33"/>
      <c r="G129" s="50"/>
      <c r="H129" s="50"/>
      <c r="I129" s="50"/>
    </row>
    <row r="130" spans="2:9" x14ac:dyDescent="0.2">
      <c r="B130" s="3"/>
      <c r="C130" s="46"/>
      <c r="D130" s="46"/>
      <c r="E130" s="33"/>
      <c r="F130" s="33"/>
      <c r="G130" s="47"/>
      <c r="H130" s="47"/>
      <c r="I130" s="47"/>
    </row>
    <row r="131" spans="2:9" x14ac:dyDescent="0.2">
      <c r="B131" s="41"/>
      <c r="C131" s="46"/>
      <c r="D131" s="46"/>
      <c r="E131" s="42"/>
      <c r="F131" s="43"/>
      <c r="G131" s="47"/>
      <c r="H131" s="47"/>
      <c r="I131" s="47"/>
    </row>
    <row r="140" spans="2:9" x14ac:dyDescent="0.2">
      <c r="B140" s="51" t="s">
        <v>0</v>
      </c>
      <c r="C140" s="51"/>
      <c r="D140" s="51"/>
      <c r="E140" s="51"/>
      <c r="F140" s="51"/>
      <c r="G140" s="51"/>
      <c r="H140" s="51"/>
      <c r="I140" s="51"/>
    </row>
    <row r="141" spans="2:9" ht="11.25" customHeight="1" x14ac:dyDescent="0.2">
      <c r="B141" s="51" t="s">
        <v>1</v>
      </c>
      <c r="C141" s="51"/>
      <c r="D141" s="51"/>
      <c r="E141" s="51"/>
      <c r="F141" s="51"/>
      <c r="G141" s="51"/>
      <c r="H141" s="51"/>
      <c r="I141" s="51"/>
    </row>
    <row r="142" spans="2:9" ht="11.25" customHeight="1" x14ac:dyDescent="0.2">
      <c r="B142" s="51" t="s">
        <v>2</v>
      </c>
      <c r="C142" s="51"/>
      <c r="D142" s="51"/>
      <c r="E142" s="51"/>
      <c r="F142" s="51"/>
      <c r="G142" s="51"/>
      <c r="H142" s="51"/>
      <c r="I142" s="51"/>
    </row>
    <row r="143" spans="2:9" x14ac:dyDescent="0.2">
      <c r="B143" s="51" t="s">
        <v>143</v>
      </c>
      <c r="C143" s="51"/>
      <c r="D143" s="51"/>
      <c r="E143" s="51"/>
      <c r="F143" s="51"/>
      <c r="G143" s="51"/>
      <c r="H143" s="51"/>
      <c r="I143" s="51"/>
    </row>
    <row r="144" spans="2:9" ht="9.75" customHeight="1" x14ac:dyDescent="0.2">
      <c r="B144" s="51" t="s">
        <v>4</v>
      </c>
      <c r="C144" s="51"/>
      <c r="D144" s="51"/>
      <c r="E144" s="51"/>
      <c r="F144" s="51"/>
      <c r="G144" s="51"/>
      <c r="H144" s="51"/>
      <c r="I144" s="51"/>
    </row>
    <row r="145" spans="2:9" x14ac:dyDescent="0.2">
      <c r="B145" s="4"/>
      <c r="C145" s="4"/>
      <c r="D145" s="4"/>
      <c r="E145" s="4"/>
      <c r="F145" s="4"/>
      <c r="G145" s="4"/>
      <c r="H145" s="4"/>
      <c r="I145" s="4"/>
    </row>
    <row r="146" spans="2:9" x14ac:dyDescent="0.2">
      <c r="B146" s="3"/>
      <c r="C146" s="5"/>
      <c r="D146" s="5"/>
      <c r="E146" s="5"/>
      <c r="F146" s="5"/>
      <c r="G146" s="5"/>
      <c r="H146" s="5"/>
      <c r="I146" s="5"/>
    </row>
    <row r="147" spans="2:9" x14ac:dyDescent="0.2">
      <c r="B147" s="52" t="s">
        <v>5</v>
      </c>
      <c r="C147" s="53"/>
      <c r="D147" s="56" t="s">
        <v>6</v>
      </c>
      <c r="E147" s="57"/>
      <c r="F147" s="57"/>
      <c r="G147" s="57"/>
      <c r="H147" s="58"/>
      <c r="I147" s="59" t="s">
        <v>7</v>
      </c>
    </row>
    <row r="148" spans="2:9" ht="24" x14ac:dyDescent="0.2">
      <c r="B148" s="54"/>
      <c r="C148" s="55"/>
      <c r="D148" s="6" t="s">
        <v>8</v>
      </c>
      <c r="E148" s="6" t="s">
        <v>9</v>
      </c>
      <c r="F148" s="6" t="s">
        <v>10</v>
      </c>
      <c r="G148" s="6" t="s">
        <v>11</v>
      </c>
      <c r="H148" s="6" t="s">
        <v>12</v>
      </c>
      <c r="I148" s="60"/>
    </row>
    <row r="149" spans="2:9" x14ac:dyDescent="0.2">
      <c r="B149" s="54"/>
      <c r="C149" s="55"/>
      <c r="D149" s="7">
        <v>1</v>
      </c>
      <c r="E149" s="7">
        <v>2</v>
      </c>
      <c r="F149" s="7" t="s">
        <v>13</v>
      </c>
      <c r="G149" s="7">
        <v>4</v>
      </c>
      <c r="H149" s="7">
        <v>5</v>
      </c>
      <c r="I149" s="7" t="s">
        <v>138</v>
      </c>
    </row>
    <row r="150" spans="2:9" x14ac:dyDescent="0.2">
      <c r="B150" s="12"/>
      <c r="C150" s="34"/>
      <c r="D150" s="14"/>
      <c r="E150" s="14"/>
      <c r="F150" s="14"/>
      <c r="G150" s="14"/>
      <c r="H150" s="14"/>
      <c r="I150" s="14"/>
    </row>
    <row r="151" spans="2:9" ht="24" x14ac:dyDescent="0.2">
      <c r="B151" s="12"/>
      <c r="C151" s="35" t="s">
        <v>144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</row>
    <row r="152" spans="2:9" x14ac:dyDescent="0.2">
      <c r="B152" s="12"/>
      <c r="C152" s="35"/>
      <c r="D152" s="14"/>
      <c r="E152" s="14"/>
      <c r="F152" s="14"/>
      <c r="G152" s="14"/>
      <c r="H152" s="14"/>
      <c r="I152" s="14"/>
    </row>
    <row r="153" spans="2:9" x14ac:dyDescent="0.2">
      <c r="B153" s="12"/>
      <c r="C153" s="14" t="s">
        <v>145</v>
      </c>
      <c r="D153" s="14">
        <f>D73</f>
        <v>7872005773.8500004</v>
      </c>
      <c r="E153" s="14">
        <f>E73</f>
        <v>31623986.43</v>
      </c>
      <c r="F153" s="14">
        <f>D153+E153</f>
        <v>7903629760.2800007</v>
      </c>
      <c r="G153" s="14">
        <f>G73</f>
        <v>5437955562.2200022</v>
      </c>
      <c r="H153" s="14">
        <f>H73</f>
        <v>5104428552.8099995</v>
      </c>
      <c r="I153" s="14">
        <f>F153-G153</f>
        <v>2465674198.0599985</v>
      </c>
    </row>
    <row r="154" spans="2:9" x14ac:dyDescent="0.2">
      <c r="B154" s="12"/>
      <c r="C154" s="35"/>
      <c r="D154" s="14"/>
      <c r="E154" s="14"/>
      <c r="F154" s="14"/>
      <c r="G154" s="14"/>
      <c r="H154" s="14"/>
      <c r="I154" s="14"/>
    </row>
    <row r="155" spans="2:9" ht="24" x14ac:dyDescent="0.2">
      <c r="B155" s="12"/>
      <c r="C155" s="35" t="s">
        <v>146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</row>
    <row r="156" spans="2:9" x14ac:dyDescent="0.2">
      <c r="B156" s="12"/>
      <c r="C156" s="35"/>
      <c r="D156" s="14"/>
      <c r="E156" s="14"/>
      <c r="F156" s="14"/>
      <c r="G156" s="14"/>
      <c r="H156" s="14"/>
      <c r="I156" s="14"/>
    </row>
    <row r="157" spans="2:9" ht="24" x14ac:dyDescent="0.2">
      <c r="B157" s="12"/>
      <c r="C157" s="35" t="s">
        <v>147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</row>
    <row r="158" spans="2:9" x14ac:dyDescent="0.2">
      <c r="B158" s="12"/>
      <c r="C158" s="35"/>
      <c r="D158" s="14"/>
      <c r="E158" s="14"/>
      <c r="F158" s="14"/>
      <c r="G158" s="14"/>
      <c r="H158" s="14"/>
      <c r="I158" s="14"/>
    </row>
    <row r="159" spans="2:9" ht="24" x14ac:dyDescent="0.2">
      <c r="B159" s="12"/>
      <c r="C159" s="35" t="s">
        <v>148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</row>
    <row r="160" spans="2:9" x14ac:dyDescent="0.2">
      <c r="B160" s="12"/>
      <c r="C160" s="35"/>
      <c r="D160" s="14"/>
      <c r="E160" s="14"/>
      <c r="F160" s="14"/>
      <c r="G160" s="14"/>
      <c r="H160" s="14"/>
      <c r="I160" s="14"/>
    </row>
    <row r="161" spans="2:9" ht="24" x14ac:dyDescent="0.2">
      <c r="B161" s="12"/>
      <c r="C161" s="35" t="s">
        <v>149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</row>
    <row r="162" spans="2:9" x14ac:dyDescent="0.2">
      <c r="B162" s="12"/>
      <c r="C162" s="35"/>
      <c r="D162" s="14"/>
      <c r="E162" s="14"/>
      <c r="F162" s="14"/>
      <c r="G162" s="14"/>
      <c r="H162" s="14"/>
      <c r="I162" s="14"/>
    </row>
    <row r="163" spans="2:9" ht="24" x14ac:dyDescent="0.2">
      <c r="B163" s="12"/>
      <c r="C163" s="35" t="s">
        <v>150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</row>
    <row r="164" spans="2:9" x14ac:dyDescent="0.2">
      <c r="B164" s="12"/>
      <c r="C164" s="35"/>
      <c r="D164" s="14"/>
      <c r="E164" s="14"/>
      <c r="F164" s="14"/>
      <c r="G164" s="14"/>
      <c r="H164" s="14"/>
      <c r="I164" s="14"/>
    </row>
    <row r="165" spans="2:9" x14ac:dyDescent="0.2">
      <c r="B165" s="36"/>
      <c r="C165" s="37" t="s">
        <v>135</v>
      </c>
      <c r="D165" s="38">
        <f>SUM(D151:D164)</f>
        <v>7872005773.8500004</v>
      </c>
      <c r="E165" s="44">
        <f t="shared" ref="E165:I165" si="3">SUM(E151:E164)</f>
        <v>31623986.43</v>
      </c>
      <c r="F165" s="38">
        <f t="shared" si="3"/>
        <v>7903629760.2800007</v>
      </c>
      <c r="G165" s="38">
        <f t="shared" si="3"/>
        <v>5437955562.2200022</v>
      </c>
      <c r="H165" s="38">
        <f t="shared" si="3"/>
        <v>5104428552.8099995</v>
      </c>
      <c r="I165" s="45">
        <f t="shared" si="3"/>
        <v>2465674198.0599985</v>
      </c>
    </row>
    <row r="166" spans="2:9" x14ac:dyDescent="0.2">
      <c r="B166" s="3"/>
      <c r="C166" s="3"/>
      <c r="D166" s="3"/>
      <c r="E166" s="3"/>
      <c r="F166" s="3"/>
      <c r="G166" s="3"/>
      <c r="H166" s="3"/>
      <c r="I166" s="3"/>
    </row>
    <row r="167" spans="2:9" x14ac:dyDescent="0.2">
      <c r="B167" s="3" t="s">
        <v>136</v>
      </c>
      <c r="C167" s="3"/>
      <c r="D167" s="3"/>
      <c r="E167" s="3"/>
      <c r="F167" s="3"/>
      <c r="G167" s="3"/>
      <c r="H167" s="3"/>
      <c r="I167" s="3"/>
    </row>
    <row r="168" spans="2:9" x14ac:dyDescent="0.2">
      <c r="B168" s="3"/>
      <c r="C168" s="3"/>
      <c r="D168" s="3"/>
      <c r="E168" s="3"/>
      <c r="F168" s="3"/>
      <c r="G168" s="3"/>
      <c r="H168" s="3"/>
      <c r="I168" s="3"/>
    </row>
    <row r="169" spans="2:9" x14ac:dyDescent="0.2">
      <c r="B169" s="3"/>
      <c r="C169" s="3"/>
      <c r="D169" s="15"/>
      <c r="E169" s="15"/>
      <c r="F169" s="15"/>
      <c r="G169" s="15"/>
      <c r="H169" s="15"/>
      <c r="I169" s="15"/>
    </row>
    <row r="170" spans="2:9" x14ac:dyDescent="0.2">
      <c r="B170" s="3"/>
      <c r="C170" s="3"/>
      <c r="D170" s="3"/>
      <c r="E170" s="3"/>
      <c r="F170" s="3"/>
      <c r="G170" s="3"/>
      <c r="H170" s="3"/>
      <c r="I170" s="3"/>
    </row>
    <row r="171" spans="2:9" x14ac:dyDescent="0.2">
      <c r="B171" s="3"/>
      <c r="C171" s="39"/>
      <c r="D171" s="39"/>
      <c r="E171" s="39"/>
      <c r="F171" s="39"/>
      <c r="G171" s="39"/>
      <c r="H171" s="39"/>
      <c r="I171" s="39"/>
    </row>
    <row r="172" spans="2:9" ht="15" customHeight="1" x14ac:dyDescent="0.2">
      <c r="B172" s="3"/>
      <c r="C172" s="40"/>
      <c r="D172" s="40"/>
      <c r="E172" s="40"/>
      <c r="F172" s="40"/>
      <c r="G172" s="40"/>
      <c r="H172" s="40"/>
      <c r="I172" s="40"/>
    </row>
    <row r="173" spans="2:9" ht="15" customHeight="1" x14ac:dyDescent="0.2">
      <c r="B173" s="3"/>
      <c r="C173" s="48"/>
      <c r="D173" s="48"/>
      <c r="E173" s="40"/>
      <c r="F173" s="40"/>
      <c r="G173" s="48"/>
      <c r="H173" s="48"/>
      <c r="I173" s="48"/>
    </row>
    <row r="174" spans="2:9" ht="10.5" customHeight="1" x14ac:dyDescent="0.2">
      <c r="B174" s="3"/>
      <c r="C174" s="49"/>
      <c r="D174" s="49"/>
      <c r="E174" s="40"/>
      <c r="F174" s="40"/>
      <c r="G174" s="48"/>
      <c r="H174" s="48"/>
      <c r="I174" s="48"/>
    </row>
    <row r="175" spans="2:9" ht="15" customHeight="1" x14ac:dyDescent="0.2">
      <c r="B175" s="3"/>
      <c r="C175" s="40"/>
      <c r="D175" s="40"/>
      <c r="E175" s="40"/>
      <c r="F175" s="40"/>
      <c r="G175" s="40"/>
      <c r="H175" s="40"/>
      <c r="I175" s="40"/>
    </row>
    <row r="176" spans="2:9" x14ac:dyDescent="0.2">
      <c r="B176" s="3"/>
      <c r="C176" s="31"/>
      <c r="D176" s="32"/>
      <c r="E176" s="32"/>
      <c r="F176" s="32"/>
      <c r="G176" s="32"/>
      <c r="H176" s="32"/>
      <c r="I176" s="32"/>
    </row>
    <row r="177" spans="2:9" x14ac:dyDescent="0.2">
      <c r="B177" s="3"/>
      <c r="C177" s="31"/>
      <c r="D177" s="32"/>
      <c r="E177" s="32"/>
      <c r="F177" s="32"/>
      <c r="G177" s="32"/>
      <c r="H177" s="32"/>
      <c r="I177" s="32"/>
    </row>
    <row r="178" spans="2:9" x14ac:dyDescent="0.2">
      <c r="B178" s="3"/>
      <c r="C178" s="31"/>
      <c r="D178" s="32"/>
      <c r="E178" s="32"/>
      <c r="F178" s="32"/>
      <c r="G178" s="32"/>
      <c r="H178" s="32"/>
      <c r="I178" s="32"/>
    </row>
    <row r="179" spans="2:9" x14ac:dyDescent="0.2">
      <c r="B179" s="3"/>
      <c r="C179" s="46"/>
      <c r="D179" s="46"/>
      <c r="E179" s="33"/>
      <c r="F179" s="33"/>
      <c r="G179" s="50"/>
      <c r="H179" s="50"/>
      <c r="I179" s="50"/>
    </row>
    <row r="180" spans="2:9" x14ac:dyDescent="0.2">
      <c r="B180" s="3"/>
      <c r="C180" s="46"/>
      <c r="D180" s="46"/>
      <c r="E180" s="33"/>
      <c r="F180" s="33"/>
      <c r="G180" s="47"/>
      <c r="H180" s="47"/>
      <c r="I180" s="47"/>
    </row>
    <row r="181" spans="2:9" x14ac:dyDescent="0.2">
      <c r="B181" s="41"/>
      <c r="C181" s="46"/>
      <c r="D181" s="46"/>
      <c r="E181" s="42"/>
      <c r="F181" s="43"/>
      <c r="G181" s="47"/>
      <c r="H181" s="47"/>
      <c r="I181" s="47"/>
    </row>
  </sheetData>
  <protectedRanges>
    <protectedRange sqref="E85:F85 C81:D82 C83:I84 G80:I82 F81:F82 D172 D175" name="Rango1_1"/>
    <protectedRange sqref="C172 H172:I175 C175" name="Rango1_1_1"/>
    <protectedRange sqref="C85:D85" name="Rango1_1_2_1_1"/>
    <protectedRange sqref="G86:I88 C86 C180:D181 C179 C87:F88 E86:F86 G179:I181" name="Rango1_1_1_2"/>
    <protectedRange sqref="C176:I176 E177:F177 E172:F175" name="Rango1_1_2"/>
    <protectedRange sqref="C177:D177" name="Rango1_1_2_1_1_1"/>
    <protectedRange sqref="E179:F180 C178:I178" name="Rango1_1_1_2_1"/>
    <protectedRange sqref="C124 D123:D124 H124:I124 C174 D173:D174" name="Rango1_1_3"/>
    <protectedRange sqref="C123 H123:I123 C173" name="Rango1_1_1_1"/>
    <protectedRange sqref="C130:D131 C129 G129:I131" name="Rango1_1_1_2_2"/>
    <protectedRange sqref="E127:F127 E123:F124 C125:I126" name="Rango1_1_2_1"/>
    <protectedRange sqref="C127:D127" name="Rango1_1_2_1_1_1_1"/>
    <protectedRange sqref="E129:F130 C128:I128" name="Rango1_1_1_2_1_1"/>
  </protectedRanges>
  <mergeCells count="54">
    <mergeCell ref="B8:C10"/>
    <mergeCell ref="D8:H8"/>
    <mergeCell ref="I8:I9"/>
    <mergeCell ref="B1:I1"/>
    <mergeCell ref="B2:I2"/>
    <mergeCell ref="B3:I3"/>
    <mergeCell ref="B4:I4"/>
    <mergeCell ref="B5:I5"/>
    <mergeCell ref="B98:I98"/>
    <mergeCell ref="C81:D81"/>
    <mergeCell ref="G81:I81"/>
    <mergeCell ref="C82:D82"/>
    <mergeCell ref="G82:I82"/>
    <mergeCell ref="C86:D86"/>
    <mergeCell ref="G86:I86"/>
    <mergeCell ref="C87:D87"/>
    <mergeCell ref="G87:I87"/>
    <mergeCell ref="C88:D88"/>
    <mergeCell ref="G88:I88"/>
    <mergeCell ref="B97:I97"/>
    <mergeCell ref="B99:I99"/>
    <mergeCell ref="B100:I100"/>
    <mergeCell ref="B101:I101"/>
    <mergeCell ref="B104:C106"/>
    <mergeCell ref="D104:H104"/>
    <mergeCell ref="I104:I105"/>
    <mergeCell ref="B141:I141"/>
    <mergeCell ref="C123:D123"/>
    <mergeCell ref="G123:I123"/>
    <mergeCell ref="C124:D124"/>
    <mergeCell ref="G124:I124"/>
    <mergeCell ref="C129:D129"/>
    <mergeCell ref="G129:I129"/>
    <mergeCell ref="C130:D130"/>
    <mergeCell ref="G130:I130"/>
    <mergeCell ref="C131:D131"/>
    <mergeCell ref="G131:I131"/>
    <mergeCell ref="B140:I140"/>
    <mergeCell ref="B142:I142"/>
    <mergeCell ref="B143:I143"/>
    <mergeCell ref="B144:I144"/>
    <mergeCell ref="B147:C149"/>
    <mergeCell ref="D147:H147"/>
    <mergeCell ref="I147:I148"/>
    <mergeCell ref="C180:D180"/>
    <mergeCell ref="G180:I180"/>
    <mergeCell ref="C181:D181"/>
    <mergeCell ref="G181:I181"/>
    <mergeCell ref="C173:D173"/>
    <mergeCell ref="G173:I173"/>
    <mergeCell ref="C174:D174"/>
    <mergeCell ref="G174:I174"/>
    <mergeCell ref="C179:D179"/>
    <mergeCell ref="G179:I179"/>
  </mergeCells>
  <dataValidations count="5">
    <dataValidation allowBlank="1" showInputMessage="1" showErrorMessage="1" prompt="Refleja las modificaciones realizadas al Presupuesto Aprobado" sqref="E150 E107"/>
    <dataValidation allowBlank="1" showInputMessage="1" showErrorMessage="1" prompt="Refleja las asignaciones presupuestarias anuales comprometidas en el Presupuesto de Egresos." sqref="D150 D107"/>
    <dataValidation allowBlank="1" showInputMessage="1" showErrorMessage="1" prompt="Es el momento que refleja la asignación presupuestaria que resulta de incorporar; en su caso, las adecuaciones presupuestarias al presupuesto aprobado." sqref="F150 F107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G150 G107"/>
    <dataValidation allowBlank="1" showInputMessage="1" showErrorMessage="1" prompt="Es el momento que refleja la cancelación total o parcial de las obligaciones de pago, que se concreta mediante el desembolso de efectivo o cualquier otro medio de pago." sqref="H150 H107"/>
  </dataValidations>
  <printOptions horizontalCentered="1"/>
  <pageMargins left="0.31496062992125984" right="0.31496062992125984" top="0.74803149606299213" bottom="0.74803149606299213" header="0.31496062992125984" footer="0.31496062992125984"/>
  <pageSetup scale="28" orientation="portrait" horizontalDpi="4294967295" verticalDpi="4294967295" r:id="rId1"/>
  <ignoredErrors>
    <ignoredError sqref="D73:I73 D116:I116 D165:I16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220-EAEPE-1CAdmón</vt:lpstr>
      <vt:lpstr>'220-EAEPE-1CAdmón'!Área_de_impresión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2021-10-11T19:34:57Z</cp:lastPrinted>
  <dcterms:created xsi:type="dcterms:W3CDTF">2021-10-11T19:32:49Z</dcterms:created>
  <dcterms:modified xsi:type="dcterms:W3CDTF">2021-10-18T16:10:53Z</dcterms:modified>
</cp:coreProperties>
</file>